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5601"/>
  <workbookPr defaultThemeVersion="124226"/>
  <mc:AlternateContent xmlns:mc="http://schemas.openxmlformats.org/markup-compatibility/2006">
    <mc:Choice Requires="x15">
      <x15ac:absPath xmlns:x15ac="http://schemas.microsoft.com/office/spreadsheetml/2010/11/ac" url="C:\Users\Leondra.Richardson\Downloads\part b\XLSX\"/>
    </mc:Choice>
  </mc:AlternateContent>
  <xr:revisionPtr revIDLastSave="0" documentId="8_{68F47F1B-388C-436D-978E-D75C6BB0DF61}" xr6:coauthVersionLast="47" xr6:coauthVersionMax="47" xr10:uidLastSave="{00000000-0000-0000-0000-000000000000}"/>
  <bookViews>
    <workbookView xWindow="5340" yWindow="4050" windowWidth="21600" windowHeight="11265"/>
  </bookViews>
  <sheets>
    <sheet name="PartB" sheetId="1" r:id="rId1"/>
    <sheet name="Sheet2" sheetId="2" r:id="rId2"/>
    <sheet name="Sheet3" sheetId="3" r:id="rId3"/>
  </sheets>
  <definedNames>
    <definedName name="_xlnm.Print_Area" localSheetId="0">PartB!$A$1:$D$23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5" i="1" l="1"/>
  <c r="F14" i="1"/>
  <c r="B13" i="1" s="1"/>
  <c r="F13" i="1" s="1"/>
  <c r="D13" i="1" s="1"/>
  <c r="F3" i="1"/>
  <c r="D3" i="1"/>
  <c r="F4" i="1"/>
  <c r="D4" i="1" s="1"/>
  <c r="B20" i="1" s="1"/>
  <c r="F5" i="1"/>
  <c r="D5" i="1" s="1"/>
  <c r="F6" i="1"/>
  <c r="D6" i="1"/>
  <c r="F7" i="1"/>
  <c r="D7" i="1"/>
  <c r="F8" i="1"/>
  <c r="D8" i="1" s="1"/>
  <c r="F9" i="1"/>
  <c r="D9" i="1" s="1"/>
  <c r="F10" i="1"/>
  <c r="D11" i="1"/>
  <c r="F11" i="1"/>
  <c r="D12" i="1"/>
  <c r="F12" i="1"/>
  <c r="D10" i="1" s="1"/>
  <c r="F17" i="1"/>
  <c r="F18" i="1"/>
  <c r="F19" i="1"/>
  <c r="F16" i="1"/>
  <c r="D16" i="1" l="1"/>
  <c r="A20" i="1" s="1"/>
  <c r="C20" i="1" s="1"/>
  <c r="D20" i="1" s="1"/>
  <c r="E20" i="1" s="1"/>
  <c r="F20" i="1" s="1"/>
  <c r="G20" i="1" s="1"/>
  <c r="H20" i="1" s="1"/>
  <c r="I20" i="1" s="1"/>
</calcChain>
</file>

<file path=xl/sharedStrings.xml><?xml version="1.0" encoding="utf-8"?>
<sst xmlns="http://schemas.openxmlformats.org/spreadsheetml/2006/main" count="157" uniqueCount="91">
  <si>
    <t>Performance</t>
  </si>
  <si>
    <t>Y</t>
  </si>
  <si>
    <t>Total Compliance Score</t>
  </si>
  <si>
    <t>Points Earned</t>
  </si>
  <si>
    <t>Total Possible Points</t>
  </si>
  <si>
    <t>%</t>
  </si>
  <si>
    <t>NONE</t>
  </si>
  <si>
    <t>Longstanding Noncompliance</t>
  </si>
  <si>
    <t>Uncorrected identified noncompliance</t>
  </si>
  <si>
    <t>Alabama</t>
  </si>
  <si>
    <t>Alaska</t>
  </si>
  <si>
    <t>American Samoa</t>
  </si>
  <si>
    <t>Arizona</t>
  </si>
  <si>
    <t>Arkansas</t>
  </si>
  <si>
    <t>BIE</t>
  </si>
  <si>
    <t>California</t>
  </si>
  <si>
    <t>Colorado</t>
  </si>
  <si>
    <t>Connecticut</t>
  </si>
  <si>
    <t>CNMI</t>
  </si>
  <si>
    <t>Delaware</t>
  </si>
  <si>
    <t>District of Columbia</t>
  </si>
  <si>
    <t xml:space="preserve">Federated States of Micronesia </t>
  </si>
  <si>
    <t>Florida</t>
  </si>
  <si>
    <t>Georgia</t>
  </si>
  <si>
    <t>Guam</t>
  </si>
  <si>
    <t>Hawaii</t>
  </si>
  <si>
    <t>Idaho</t>
  </si>
  <si>
    <t>Illinois</t>
  </si>
  <si>
    <t>Indiana</t>
  </si>
  <si>
    <t>Iowa</t>
  </si>
  <si>
    <t>Kansas</t>
  </si>
  <si>
    <t>Kentucky</t>
  </si>
  <si>
    <t>Louisiana</t>
  </si>
  <si>
    <t>Maine</t>
  </si>
  <si>
    <t>Marshall Islands</t>
  </si>
  <si>
    <t>Customer Service: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</si>
  <si>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</si>
  <si>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</si>
  <si>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</si>
  <si>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</si>
  <si>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</si>
  <si>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</si>
  <si>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</si>
  <si>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</si>
  <si>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</si>
  <si>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</si>
  <si>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</si>
  <si>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</si>
  <si>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</si>
  <si>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</si>
  <si>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</si>
  <si>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</si>
  <si>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</si>
  <si>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</si>
  <si>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Palau</t>
  </si>
  <si>
    <t>Pennsylvania</t>
  </si>
  <si>
    <t>Puerto Rico</t>
  </si>
  <si>
    <t>Rhode Island</t>
  </si>
  <si>
    <t>South Carolina</t>
  </si>
  <si>
    <t>South Dakota</t>
  </si>
  <si>
    <t>Tennessee</t>
  </si>
  <si>
    <t>Texas</t>
  </si>
  <si>
    <t>Utah</t>
  </si>
  <si>
    <t>Vermont</t>
  </si>
  <si>
    <t>Virginia</t>
  </si>
  <si>
    <t>Virgin Islands</t>
  </si>
  <si>
    <t>Washington</t>
  </si>
  <si>
    <t>West Virginia</t>
  </si>
  <si>
    <t>Wisconsin</t>
  </si>
  <si>
    <t>Wyoming</t>
  </si>
  <si>
    <t xml:space="preserve">Part B Compliance Matrix </t>
  </si>
  <si>
    <t>[select STATE]</t>
  </si>
  <si>
    <t>Determination</t>
  </si>
  <si>
    <t>Score</t>
  </si>
  <si>
    <r>
      <t xml:space="preserve">Indicator 20: </t>
    </r>
    <r>
      <rPr>
        <sz val="22"/>
        <color indexed="8"/>
        <rFont val="Times New Roman"/>
        <family val="1"/>
      </rPr>
      <t xml:space="preserve"> Timely and accurate State-reported data</t>
    </r>
  </si>
  <si>
    <r>
      <t xml:space="preserve">Indicator 15: </t>
    </r>
    <r>
      <rPr>
        <sz val="22"/>
        <color indexed="8"/>
        <rFont val="Times New Roman"/>
        <family val="1"/>
      </rPr>
      <t>Timely correction</t>
    </r>
  </si>
  <si>
    <r>
      <t xml:space="preserve">Indicator 13: </t>
    </r>
    <r>
      <rPr>
        <sz val="22"/>
        <color indexed="8"/>
        <rFont val="Times New Roman"/>
        <family val="1"/>
      </rPr>
      <t xml:space="preserve">Secondary transition </t>
    </r>
  </si>
  <si>
    <r>
      <t xml:space="preserve">Indicator 11: </t>
    </r>
    <r>
      <rPr>
        <sz val="22"/>
        <color indexed="8"/>
        <rFont val="Times New Roman"/>
        <family val="1"/>
      </rPr>
      <t>Timely initial evaluation</t>
    </r>
  </si>
  <si>
    <r>
      <t>Part B Compliance Indicator</t>
    </r>
    <r>
      <rPr>
        <b/>
        <vertAlign val="superscript"/>
        <sz val="26"/>
        <color indexed="8"/>
        <rFont val="Times New Roman"/>
        <family val="1"/>
      </rPr>
      <t>1</t>
    </r>
  </si>
  <si>
    <r>
      <t xml:space="preserve">Indicator 4B: </t>
    </r>
    <r>
      <rPr>
        <sz val="22"/>
        <color indexed="8"/>
        <rFont val="Times New Roman"/>
        <family val="1"/>
      </rPr>
      <t xml:space="preserve"> Significant discrepancy, by race and ethnicity, in the rate of suspension and expulsion, and  policies, procedures or practices that contribute to the significant discrepancy and do not comply with specified requirements.</t>
    </r>
  </si>
  <si>
    <r>
      <t xml:space="preserve">Indicator 9: </t>
    </r>
    <r>
      <rPr>
        <sz val="22"/>
        <color indexed="8"/>
        <rFont val="Times New Roman"/>
        <family val="1"/>
      </rPr>
      <t xml:space="preserve"> Disproportionate representation of racial and ethnic groups in special education and related services due to inappropriate identification. </t>
    </r>
  </si>
  <si>
    <t>Timely Due Process Hearing Decisions</t>
  </si>
  <si>
    <t>Timely State Complaint Decisions</t>
  </si>
  <si>
    <r>
      <t xml:space="preserve">Indicator 12: </t>
    </r>
    <r>
      <rPr>
        <sz val="22"/>
        <color indexed="8"/>
        <rFont val="Times New Roman"/>
        <family val="1"/>
      </rPr>
      <t xml:space="preserve"> IEP developed and implemented by third birthday</t>
    </r>
  </si>
  <si>
    <t>Full Correction of Findings of Noncompliance Identified in FFY 2010</t>
  </si>
  <si>
    <t>Special Conditions</t>
  </si>
  <si>
    <r>
      <t xml:space="preserve">Indicator 10: </t>
    </r>
    <r>
      <rPr>
        <sz val="22"/>
        <color indexed="8"/>
        <rFont val="Times New Roman"/>
        <family val="1"/>
      </rPr>
      <t xml:space="preserve">Disproportionate representation of racial and ethnic groups in specific disability categories due to inappropriate identification. </t>
    </r>
  </si>
  <si>
    <t>1. The complete language for each indicator is located on page one of the State's Part B FFY 2011 SPP/APR Response Table.</t>
  </si>
  <si>
    <t>N/A</t>
  </si>
  <si>
    <t>N</t>
  </si>
  <si>
    <t>YES 2 TO 4 YRS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</si>
</sst>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8" formatCode=";;;"/>
  </numFmts>
  <fonts count="17" x14ac:knownFonts="1">
    <font>
      <sz val="11"/>
      <color theme="1"/>
      <name val="Calibri"/>
      <family val="2"/>
      <scheme val="minor"/>
    </font>
    <font>
      <sz val="22"/>
      <color indexed="8"/>
      <name val="Times New Roman"/>
      <family val="1"/>
    </font>
    <font>
      <sz val="22"/>
      <color indexed="8"/>
      <name val="Times New Roman"/>
      <family val="1"/>
    </font>
    <font>
      <b/>
      <vertAlign val="superscript"/>
      <sz val="26"/>
      <color indexed="8"/>
      <name val="Times New Roman"/>
      <family val="1"/>
    </font>
    <font>
      <sz val="14"/>
      <color theme="1"/>
      <name val="Times New Roman"/>
      <family val="1"/>
    </font>
    <font>
      <b/>
      <sz val="22"/>
      <color rgb="FF000000"/>
      <name val="Times New Roman"/>
      <family val="1"/>
    </font>
    <font>
      <sz val="22"/>
      <color theme="0" tint="-0.249977111117893"/>
      <name val="Calibri"/>
      <family val="2"/>
      <scheme val="minor"/>
    </font>
    <font>
      <sz val="22"/>
      <color theme="1"/>
      <name val="Times New Roman"/>
      <family val="1"/>
    </font>
    <font>
      <b/>
      <sz val="22"/>
      <color theme="1"/>
      <name val="Times New Roman"/>
      <family val="1"/>
    </font>
    <font>
      <b/>
      <sz val="30"/>
      <color theme="1"/>
      <name val="Times New Roman"/>
      <family val="1"/>
    </font>
    <font>
      <b/>
      <sz val="26"/>
      <color theme="1"/>
      <name val="Times New Roman"/>
      <family val="1"/>
    </font>
    <font>
      <b/>
      <sz val="28"/>
      <color theme="1"/>
      <name val="Times New Roman"/>
      <family val="1"/>
    </font>
    <font>
      <sz val="28"/>
      <color theme="1"/>
      <name val="Calibri"/>
      <family val="2"/>
      <scheme val="minor"/>
    </font>
    <font>
      <sz val="20"/>
      <color rgb="FF000000"/>
      <name val="Calibri"/>
      <family val="2"/>
      <scheme val="minor"/>
    </font>
    <font>
      <b/>
      <sz val="26"/>
      <color rgb="FF000000"/>
      <name val="Times New Roman"/>
      <family val="1"/>
    </font>
    <font>
      <sz val="20"/>
      <color theme="1"/>
      <name val="Calibri"/>
      <family val="2"/>
      <scheme val="minor"/>
    </font>
    <font>
      <sz val="22"/>
      <color theme="0" tint="-0.249977111117893"/>
      <name val="Times New Roman"/>
      <family val="1"/>
    </font>
  </fonts>
  <fills count="5">
    <fill>
      <patternFill patternType="none"/>
    </fill>
    <fill>
      <patternFill patternType="gray125"/>
    </fill>
    <fill>
      <patternFill patternType="solid">
        <fgColor theme="0" tint="-0.249977111117893"/>
        <bgColor indexed="64"/>
      </patternFill>
    </fill>
    <fill>
      <patternFill patternType="solid">
        <fgColor rgb="FF00B050"/>
        <bgColor indexed="64"/>
      </patternFill>
    </fill>
    <fill>
      <patternFill patternType="solid">
        <fgColor theme="0"/>
        <bgColor indexed="64"/>
      </patternFill>
    </fill>
  </fills>
  <borders count="5">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7">
    <xf numFmtId="0" fontId="0" fillId="0" borderId="0" xfId="0"/>
    <xf numFmtId="0" fontId="0" fillId="0" borderId="0" xfId="0" applyAlignment="1">
      <alignment horizontal="left" wrapText="1"/>
    </xf>
    <xf numFmtId="0" fontId="0" fillId="0" borderId="0" xfId="0" applyAlignment="1">
      <alignment horizontal="center" vertical="center"/>
    </xf>
    <xf numFmtId="0" fontId="0" fillId="0" borderId="0" xfId="0" applyAlignment="1">
      <alignment horizontal="center" vertical="center" wrapText="1"/>
    </xf>
    <xf numFmtId="0" fontId="4" fillId="0" borderId="0" xfId="0" applyFont="1"/>
    <xf numFmtId="0" fontId="5" fillId="0" borderId="1" xfId="0" applyFont="1" applyBorder="1" applyAlignment="1">
      <alignment horizontal="left" vertical="center" wrapText="1"/>
    </xf>
    <xf numFmtId="0" fontId="5" fillId="0" borderId="1" xfId="0" applyFont="1" applyBorder="1" applyAlignment="1">
      <alignment horizontal="center" vertical="center" wrapText="1"/>
    </xf>
    <xf numFmtId="0" fontId="6" fillId="2" borderId="1" xfId="0" applyFont="1" applyFill="1" applyBorder="1" applyAlignment="1">
      <alignment horizontal="center" vertical="center" wrapText="1"/>
    </xf>
    <xf numFmtId="0" fontId="7" fillId="0" borderId="0" xfId="0" applyFont="1" applyAlignment="1">
      <alignment horizontal="center" vertical="center"/>
    </xf>
    <xf numFmtId="0" fontId="8" fillId="3" borderId="1" xfId="0" applyFont="1" applyFill="1" applyBorder="1" applyAlignment="1">
      <alignment horizontal="center" vertical="center" wrapText="1"/>
    </xf>
    <xf numFmtId="0" fontId="5" fillId="0" borderId="1" xfId="0" applyFont="1" applyBorder="1" applyAlignment="1" applyProtection="1">
      <alignment horizontal="center" vertical="center"/>
      <protection locked="0"/>
    </xf>
    <xf numFmtId="168" fontId="6" fillId="2" borderId="1" xfId="0" applyNumberFormat="1" applyFont="1" applyFill="1" applyBorder="1" applyAlignment="1">
      <alignment horizontal="center" vertical="center"/>
    </xf>
    <xf numFmtId="168" fontId="6" fillId="2" borderId="1" xfId="0" applyNumberFormat="1" applyFont="1" applyFill="1" applyBorder="1" applyAlignment="1">
      <alignment horizontal="center" vertical="center" wrapText="1"/>
    </xf>
    <xf numFmtId="168" fontId="6" fillId="2" borderId="1" xfId="0" applyNumberFormat="1" applyFont="1" applyFill="1" applyBorder="1" applyAlignment="1" applyProtection="1">
      <alignment horizontal="center" vertical="center" wrapText="1"/>
    </xf>
    <xf numFmtId="0" fontId="5" fillId="4" borderId="1" xfId="0" applyFont="1" applyFill="1" applyBorder="1" applyAlignment="1">
      <alignment horizontal="center" vertical="center" wrapText="1"/>
    </xf>
    <xf numFmtId="168" fontId="6" fillId="2" borderId="1" xfId="0" applyNumberFormat="1" applyFont="1" applyFill="1" applyBorder="1" applyAlignment="1">
      <alignment vertical="center" wrapText="1"/>
    </xf>
    <xf numFmtId="0" fontId="8" fillId="0" borderId="1" xfId="0" applyFont="1" applyFill="1" applyBorder="1" applyAlignment="1">
      <alignment horizontal="center" vertical="center" wrapText="1"/>
    </xf>
    <xf numFmtId="0" fontId="8" fillId="0" borderId="1" xfId="0" applyFont="1" applyBorder="1" applyAlignment="1">
      <alignment horizontal="center" vertical="center"/>
    </xf>
    <xf numFmtId="10" fontId="8" fillId="0" borderId="1" xfId="0" applyNumberFormat="1" applyFont="1" applyBorder="1" applyAlignment="1">
      <alignment horizontal="center" vertical="center"/>
    </xf>
    <xf numFmtId="49" fontId="5" fillId="0" borderId="1" xfId="0" applyNumberFormat="1" applyFont="1" applyBorder="1" applyAlignment="1">
      <alignment vertical="center" wrapText="1"/>
    </xf>
    <xf numFmtId="0" fontId="9" fillId="2" borderId="2" xfId="0" applyFont="1" applyFill="1" applyBorder="1" applyAlignment="1" applyProtection="1">
      <alignment horizontal="right" vertical="center"/>
      <protection locked="0"/>
    </xf>
    <xf numFmtId="0" fontId="10" fillId="2" borderId="1" xfId="0" applyFont="1" applyFill="1" applyBorder="1" applyAlignment="1">
      <alignment horizontal="center" vertical="center" wrapText="1"/>
    </xf>
    <xf numFmtId="10" fontId="8" fillId="3" borderId="1" xfId="0" applyNumberFormat="1" applyFont="1" applyFill="1" applyBorder="1" applyAlignment="1">
      <alignment horizontal="center" vertical="center" wrapText="1"/>
    </xf>
    <xf numFmtId="0" fontId="11" fillId="2" borderId="3" xfId="0" applyFont="1" applyFill="1" applyBorder="1" applyAlignment="1">
      <alignment vertical="center"/>
    </xf>
    <xf numFmtId="0" fontId="11" fillId="2" borderId="4" xfId="0" applyFont="1" applyFill="1" applyBorder="1" applyAlignment="1">
      <alignment vertical="center"/>
    </xf>
    <xf numFmtId="0" fontId="12" fillId="0" borderId="0" xfId="0" applyFont="1"/>
    <xf numFmtId="0" fontId="0" fillId="0" borderId="0" xfId="0" applyAlignment="1">
      <alignment horizontal="left" wrapText="1"/>
    </xf>
    <xf numFmtId="0" fontId="0" fillId="0" borderId="0" xfId="0" applyAlignment="1">
      <alignment horizontal="center"/>
    </xf>
    <xf numFmtId="0" fontId="0" fillId="0" borderId="0" xfId="0" applyAlignment="1">
      <alignment vertical="top" wrapText="1"/>
    </xf>
    <xf numFmtId="0" fontId="13" fillId="0" borderId="0" xfId="0" applyFont="1" applyAlignment="1">
      <alignment horizontal="left" vertical="center"/>
    </xf>
    <xf numFmtId="0" fontId="5" fillId="0" borderId="1" xfId="0" applyFont="1" applyBorder="1" applyAlignment="1" applyProtection="1">
      <alignment horizontal="center" vertical="center" wrapText="1"/>
      <protection locked="0"/>
    </xf>
    <xf numFmtId="0" fontId="10" fillId="2" borderId="1" xfId="0" applyFont="1" applyFill="1" applyBorder="1" applyAlignment="1">
      <alignment horizontal="center" vertical="center"/>
    </xf>
    <xf numFmtId="0" fontId="14" fillId="2" borderId="1" xfId="0" applyFont="1" applyFill="1" applyBorder="1" applyAlignment="1">
      <alignment horizontal="center" vertical="center"/>
    </xf>
    <xf numFmtId="0" fontId="14" fillId="2" borderId="1" xfId="0" applyFont="1" applyFill="1" applyBorder="1" applyAlignment="1">
      <alignment horizontal="center" vertical="top" wrapText="1"/>
    </xf>
    <xf numFmtId="0" fontId="15" fillId="0" borderId="0" xfId="0" applyFont="1" applyAlignment="1">
      <alignment vertical="top"/>
    </xf>
    <xf numFmtId="10" fontId="5" fillId="0" borderId="1" xfId="0" applyNumberFormat="1" applyFont="1" applyBorder="1" applyAlignment="1" applyProtection="1">
      <alignment horizontal="center" vertical="center" wrapText="1"/>
      <protection locked="0"/>
    </xf>
    <xf numFmtId="168" fontId="16" fillId="2" borderId="1" xfId="0" applyNumberFormat="1" applyFont="1" applyFill="1" applyBorder="1" applyAlignment="1">
      <alignment horizontal="center" vertical="center" wrapText="1"/>
    </xf>
  </cellXfs>
  <cellStyles count="1">
    <cellStyle name="Normal" xfId="0" builtinId="0"/>
  </cellStyles>
  <dxfs count="9">
    <dxf>
      <fill>
        <patternFill>
          <bgColor rgb="FF00B050"/>
        </patternFill>
      </fill>
    </dxf>
    <dxf>
      <fill>
        <patternFill>
          <bgColor rgb="FFFFFF00"/>
        </patternFill>
      </fill>
    </dxf>
    <dxf>
      <fill>
        <patternFill>
          <bgColor rgb="FFFF0000"/>
        </patternFill>
      </fill>
    </dxf>
    <dxf>
      <fill>
        <patternFill>
          <bgColor rgb="FFFF0000"/>
        </patternFill>
      </fill>
    </dxf>
    <dxf>
      <fill>
        <patternFill>
          <bgColor theme="7" tint="-0.24994659260841701"/>
        </patternFill>
      </fill>
    </dxf>
    <dxf>
      <fill>
        <patternFill>
          <bgColor rgb="FFFF0000"/>
        </patternFill>
      </fill>
    </dxf>
    <dxf>
      <fill>
        <patternFill>
          <bgColor rgb="FF00B050"/>
        </patternFill>
      </fill>
    </dxf>
    <dxf>
      <fill>
        <patternFill>
          <bgColor rgb="FFFFFF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3</xdr:col>
      <xdr:colOff>417194</xdr:colOff>
      <xdr:row>17</xdr:row>
      <xdr:rowOff>0</xdr:rowOff>
    </xdr:from>
    <xdr:ext cx="940415" cy="264560"/>
    <xdr:sp macro="" textlink="">
      <xdr:nvSpPr>
        <xdr:cNvPr id="3" name="TextBox 2">
          <a:extLst>
            <a:ext uri="{FF2B5EF4-FFF2-40B4-BE49-F238E27FC236}">
              <a16:creationId xmlns:a16="http://schemas.microsoft.com/office/drawing/2014/main" id="{6B77B2C1-36F5-479D-13D3-F43D16BD420E}"/>
            </a:ext>
          </a:extLst>
        </xdr:cNvPr>
        <xdr:cNvSpPr txBox="1"/>
      </xdr:nvSpPr>
      <xdr:spPr>
        <a:xfrm>
          <a:off x="12817666" y="17666179"/>
          <a:ext cx="94041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0</xdr:col>
      <xdr:colOff>434339</xdr:colOff>
      <xdr:row>17</xdr:row>
      <xdr:rowOff>0</xdr:rowOff>
    </xdr:from>
    <xdr:ext cx="942097" cy="264560"/>
    <xdr:sp macro="" textlink="">
      <xdr:nvSpPr>
        <xdr:cNvPr id="4" name="TextBox 3">
          <a:extLst>
            <a:ext uri="{FF2B5EF4-FFF2-40B4-BE49-F238E27FC236}">
              <a16:creationId xmlns:a16="http://schemas.microsoft.com/office/drawing/2014/main" id="{37D97C8C-4320-ADA2-BC62-3FB422DAA7B0}"/>
            </a:ext>
          </a:extLst>
        </xdr:cNvPr>
        <xdr:cNvSpPr txBox="1"/>
      </xdr:nvSpPr>
      <xdr:spPr>
        <a:xfrm>
          <a:off x="434339" y="17666179"/>
          <a:ext cx="942097"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0</xdr:col>
      <xdr:colOff>434339</xdr:colOff>
      <xdr:row>17</xdr:row>
      <xdr:rowOff>0</xdr:rowOff>
    </xdr:from>
    <xdr:ext cx="942097" cy="264560"/>
    <xdr:sp macro="" textlink="">
      <xdr:nvSpPr>
        <xdr:cNvPr id="5" name="TextBox 4">
          <a:extLst>
            <a:ext uri="{FF2B5EF4-FFF2-40B4-BE49-F238E27FC236}">
              <a16:creationId xmlns:a16="http://schemas.microsoft.com/office/drawing/2014/main" id="{068F266F-7BA1-9A06-2B3F-484C7901ECED}"/>
            </a:ext>
          </a:extLst>
        </xdr:cNvPr>
        <xdr:cNvSpPr txBox="1"/>
      </xdr:nvSpPr>
      <xdr:spPr>
        <a:xfrm>
          <a:off x="434339" y="17666179"/>
          <a:ext cx="942097"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1</xdr:col>
      <xdr:colOff>441959</xdr:colOff>
      <xdr:row>17</xdr:row>
      <xdr:rowOff>0</xdr:rowOff>
    </xdr:from>
    <xdr:ext cx="933912" cy="264560"/>
    <xdr:sp macro="" textlink="">
      <xdr:nvSpPr>
        <xdr:cNvPr id="6" name="TextBox 5">
          <a:extLst>
            <a:ext uri="{FF2B5EF4-FFF2-40B4-BE49-F238E27FC236}">
              <a16:creationId xmlns:a16="http://schemas.microsoft.com/office/drawing/2014/main" id="{54E4AC9C-707F-186B-9096-E649A41906F1}"/>
            </a:ext>
          </a:extLst>
        </xdr:cNvPr>
        <xdr:cNvSpPr txBox="1"/>
      </xdr:nvSpPr>
      <xdr:spPr>
        <a:xfrm>
          <a:off x="7720497" y="17666179"/>
          <a:ext cx="93391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oneCellAnchor>
    <xdr:from>
      <xdr:col>2</xdr:col>
      <xdr:colOff>0</xdr:colOff>
      <xdr:row>17</xdr:row>
      <xdr:rowOff>0</xdr:rowOff>
    </xdr:from>
    <xdr:ext cx="923213" cy="264560"/>
    <xdr:sp macro="" textlink="">
      <xdr:nvSpPr>
        <xdr:cNvPr id="7" name="TextBox 6">
          <a:extLst>
            <a:ext uri="{FF2B5EF4-FFF2-40B4-BE49-F238E27FC236}">
              <a16:creationId xmlns:a16="http://schemas.microsoft.com/office/drawing/2014/main" id="{30CF7AE0-846C-797C-2C47-6683E71E16D3}"/>
            </a:ext>
          </a:extLst>
        </xdr:cNvPr>
        <xdr:cNvSpPr txBox="1"/>
      </xdr:nvSpPr>
      <xdr:spPr>
        <a:xfrm>
          <a:off x="9956321" y="17666179"/>
          <a:ext cx="923213"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n-US"/>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3"/>
  <sheetViews>
    <sheetView tabSelected="1" showWhiteSpace="0" zoomScale="53" zoomScaleNormal="53" zoomScaleSheetLayoutView="19" zoomScalePageLayoutView="39" workbookViewId="0">
      <selection activeCell="B15" sqref="B15"/>
    </sheetView>
  </sheetViews>
  <sheetFormatPr defaultRowHeight="15" x14ac:dyDescent="0.25"/>
  <cols>
    <col min="1" max="1" width="109.140625" style="2" customWidth="1"/>
    <col min="2" max="2" width="40.140625" customWidth="1"/>
    <col min="3" max="3" width="36.7109375" customWidth="1"/>
    <col min="4" max="4" width="38.42578125" customWidth="1"/>
    <col min="5" max="5" width="36.7109375" hidden="1" customWidth="1"/>
    <col min="6" max="7" width="9.140625" hidden="1" customWidth="1"/>
    <col min="8" max="8" width="8.85546875" hidden="1" customWidth="1"/>
    <col min="9" max="9" width="26.140625" hidden="1" customWidth="1"/>
  </cols>
  <sheetData>
    <row r="1" spans="1:8" ht="112.5" customHeight="1" thickBot="1" x14ac:dyDescent="0.3">
      <c r="A1" s="20" t="s">
        <v>28</v>
      </c>
      <c r="B1" s="23" t="s">
        <v>70</v>
      </c>
      <c r="C1" s="23"/>
      <c r="D1" s="24"/>
    </row>
    <row r="2" spans="1:8" ht="174" customHeight="1" thickBot="1" x14ac:dyDescent="0.3">
      <c r="A2" s="32" t="s">
        <v>78</v>
      </c>
      <c r="B2" s="32" t="s">
        <v>0</v>
      </c>
      <c r="C2" s="33" t="s">
        <v>84</v>
      </c>
      <c r="D2" s="32" t="s">
        <v>73</v>
      </c>
    </row>
    <row r="3" spans="1:8" ht="125.25" customHeight="1" thickBot="1" x14ac:dyDescent="0.3">
      <c r="A3" s="19" t="s">
        <v>79</v>
      </c>
      <c r="B3" s="35">
        <v>2.3099999999999999E-2</v>
      </c>
      <c r="C3" s="10" t="s">
        <v>88</v>
      </c>
      <c r="D3" s="9">
        <f>IF(F3="ERROR","ERROR",IF(F3="N/A","N/A",IF(C3="N",F3,IF(C3="N/A",F3,IF(F3=0,0,IF(F3=2,2,IF(B3&lt;=10%,F3+1,F3)))))))</f>
        <v>2</v>
      </c>
      <c r="F3" s="9">
        <f>IF(B3="N/A","N/A",IF(B3="No Data",0,IF(B3="Not Valid and Reliable",0,IF(B3&lt;0%,"ERROR",IF(B3&gt;100%,"ERROR",IF(B3&gt;25%,0,IF(B3&gt;5.49%,1,2)))))))</f>
        <v>2</v>
      </c>
      <c r="H3" t="s">
        <v>71</v>
      </c>
    </row>
    <row r="4" spans="1:8" ht="96" customHeight="1" thickBot="1" x14ac:dyDescent="0.3">
      <c r="A4" s="19" t="s">
        <v>80</v>
      </c>
      <c r="B4" s="35">
        <v>0</v>
      </c>
      <c r="C4" s="10" t="s">
        <v>88</v>
      </c>
      <c r="D4" s="9">
        <f>IF(F4="ERROR","ERROR",IF(F4="N/A","N/A",IF(C4="N",F4,IF(C4="N/A",F4,IF(F4=0,0,IF(F4=2,2,IF(B4&lt;=10%,F4+1,F4)))))))</f>
        <v>2</v>
      </c>
      <c r="F4" s="9">
        <f>IF(B4="N/A","N/A",IF(B4="No Data",0,IF(B4="Not Valid and Reliable",0,IF(B4&lt;0%,"ERROR",IF(B4&gt;100%,"ERROR",IF(B4&gt;25%,0,IF(B4&gt;5.49%,1,2)))))))</f>
        <v>2</v>
      </c>
      <c r="H4" t="s">
        <v>9</v>
      </c>
    </row>
    <row r="5" spans="1:8" ht="87.75" customHeight="1" thickBot="1" x14ac:dyDescent="0.3">
      <c r="A5" s="19" t="s">
        <v>86</v>
      </c>
      <c r="B5" s="35">
        <v>3.1800000000000002E-2</v>
      </c>
      <c r="C5" s="10" t="s">
        <v>88</v>
      </c>
      <c r="D5" s="9">
        <f>IF(F5="ERROR","ERROR",IF(F5="N/A","N/A",IF(C5="N",F5,IF(C5="N/A",F5,IF(F5=0,0,IF(F5=2,2,IF(B5&lt;=10%,F5+1,F5)))))))</f>
        <v>2</v>
      </c>
      <c r="F5" s="9">
        <f>IF(B5="N/A","N/A",IF(B5="No Data",0,IF(B5="Not Valid and Reliable",0,IF(B5&lt;0%,"ERROR",IF(B5&gt;100%,"ERROR",IF(B5&gt;25%,0,IF(B5&gt;5.49%,1,2)))))))</f>
        <v>2</v>
      </c>
      <c r="H5" t="s">
        <v>10</v>
      </c>
    </row>
    <row r="6" spans="1:8" ht="86.45" customHeight="1" thickBot="1" x14ac:dyDescent="0.3">
      <c r="A6" s="19" t="s">
        <v>77</v>
      </c>
      <c r="B6" s="35">
        <v>0.97899999999999998</v>
      </c>
      <c r="C6" s="10" t="s">
        <v>89</v>
      </c>
      <c r="D6" s="9">
        <f>IF(F6="ERROR","ERROR",IF(F6="ERROR","ERROR",IF(F6="N/A","N/A",IF(C6="N",F6,IF(C6="N/A",F6,IF(F6=0,0,IF(F6=2,2,IF(B6&gt;89.49%,F6+1,F6))))))))</f>
        <v>2</v>
      </c>
      <c r="F6" s="9">
        <f>IF(B6="N/A","N/A",IF(B6="No Data",0,IF(B6="Not Valid and Reliable",0,IF(B6&lt;0,"ERROR", IF(B6&gt;100%,"ERROR",IF(B6&gt;94.49%,2,IF(B6&gt;74.49%,1,0)))))))</f>
        <v>2</v>
      </c>
      <c r="H6" t="s">
        <v>11</v>
      </c>
    </row>
    <row r="7" spans="1:8" ht="79.900000000000006" customHeight="1" thickBot="1" x14ac:dyDescent="0.3">
      <c r="A7" s="19" t="s">
        <v>83</v>
      </c>
      <c r="B7" s="35">
        <v>0.98929999999999996</v>
      </c>
      <c r="C7" s="10" t="s">
        <v>89</v>
      </c>
      <c r="D7" s="9">
        <f>IF(F7="ERROR","ERROR",IF(F7="N/A","N/A",IF(C7="N",F7,IF(C7="N/A",F7,IF(F7=0,0,IF(F7=2,2,IF(B7&gt;89.49%,F7+1,F7)))))))</f>
        <v>2</v>
      </c>
      <c r="F7" s="9">
        <f>IF(B7="N/A","N/A",IF(B7="No Data",0,IF(B7="Not Valid and Reliable",0,IF(B7&lt;0,"ERROR", IF(B7&gt;100%,"ERROR",IF(B7&gt;94.49%,2,IF(B7&gt;74.49%,1,0)))))))</f>
        <v>2</v>
      </c>
      <c r="H7" t="s">
        <v>12</v>
      </c>
    </row>
    <row r="8" spans="1:8" ht="72" customHeight="1" thickBot="1" x14ac:dyDescent="0.3">
      <c r="A8" s="19" t="s">
        <v>76</v>
      </c>
      <c r="B8" s="35">
        <v>0.73319999999999996</v>
      </c>
      <c r="C8" s="10" t="s">
        <v>1</v>
      </c>
      <c r="D8" s="9">
        <f>IF(F8="ERROR","ERROR",IF(F8="N/A","N/A",IF(C8="N",F8,IF(C8="N/A",F8,IF(F8=0,0,IF(F8=2,2,IF(B8&gt;89.49%,F8+1,F8)))))))</f>
        <v>0</v>
      </c>
      <c r="F8" s="9">
        <f>IF(B8="N/A","N/A",IF(B8="No Data",0,IF(B8="Not Valid and Reliable",0,IF(B8&lt;0,"ERROR", IF(B8&gt;100%,"ERROR",IF(B8&gt;94.49%,2,IF(B8&gt;74.49%,1,0)))))))</f>
        <v>0</v>
      </c>
      <c r="H8" t="s">
        <v>13</v>
      </c>
    </row>
    <row r="9" spans="1:8" ht="73.900000000000006" customHeight="1" thickBot="1" x14ac:dyDescent="0.3">
      <c r="A9" s="19" t="s">
        <v>75</v>
      </c>
      <c r="B9" s="35">
        <v>0.88400000000000001</v>
      </c>
      <c r="C9" s="11"/>
      <c r="D9" s="9">
        <f>F9</f>
        <v>1</v>
      </c>
      <c r="F9" s="9">
        <f>IF(B9="N/A","N/A",IF(B9="No Data",0,IF(B9="Not Valid and Reliable",0,IF(B9&lt;0,"ERROR", IF(B9&gt;100%,"ERROR",IF(B9&gt;94.49%,2,IF(B9&gt;74.49%,1,0)))))))</f>
        <v>1</v>
      </c>
      <c r="H9" t="s">
        <v>14</v>
      </c>
    </row>
    <row r="10" spans="1:8" ht="60.75" customHeight="1" thickBot="1" x14ac:dyDescent="0.3">
      <c r="A10" s="19" t="s">
        <v>74</v>
      </c>
      <c r="B10" s="35">
        <v>1</v>
      </c>
      <c r="C10" s="11"/>
      <c r="D10" s="9">
        <f>F12</f>
        <v>2</v>
      </c>
      <c r="F10" s="9">
        <f>IF(B11="N/A","N/A",IF(B11="No Data",0,IF(B11="Not Valid and Reliable",0,IF(B11&lt;0,"ERROR", IF(B11&gt;100%,"ERROR",IF(B11&gt;94.49%,2,IF(B11&gt;74.49%,1,0)))))))</f>
        <v>2</v>
      </c>
      <c r="H10" t="s">
        <v>15</v>
      </c>
    </row>
    <row r="11" spans="1:8" ht="60.75" customHeight="1" thickBot="1" x14ac:dyDescent="0.3">
      <c r="A11" s="19" t="s">
        <v>82</v>
      </c>
      <c r="B11" s="35">
        <v>1</v>
      </c>
      <c r="C11" s="11"/>
      <c r="D11" s="9">
        <f>F10</f>
        <v>2</v>
      </c>
      <c r="F11" s="9" t="str">
        <f>IF(B12="N/A","N/A",IF(B12="No Data",0,IF(B12="Not Valid and Reliable",0,IF(B12&lt;0,"ERROR", IF(B12&gt;100%,"ERROR",IF(B12&gt;94.49%,2,IF(B12&gt;74.49%,1,0)))))))</f>
        <v>N/A</v>
      </c>
      <c r="H11" t="s">
        <v>16</v>
      </c>
    </row>
    <row r="12" spans="1:8" ht="60.6" customHeight="1" thickBot="1" x14ac:dyDescent="0.3">
      <c r="A12" s="19" t="s">
        <v>81</v>
      </c>
      <c r="B12" s="35" t="s">
        <v>88</v>
      </c>
      <c r="C12" s="11"/>
      <c r="D12" s="9" t="str">
        <f>F11</f>
        <v>N/A</v>
      </c>
      <c r="F12" s="9">
        <f>IF(B10="N/A","N/A",IF(B10="No Data",0,IF(B10="Not Valid and Reliable",0,IF(B10&lt;0,"ERROR", IF(B10&gt;100%,"ERROR",IF(B10&gt;94.49%,2,IF(B10&gt;74.49%,1,0)))))))</f>
        <v>2</v>
      </c>
      <c r="H12" t="s">
        <v>17</v>
      </c>
    </row>
    <row r="13" spans="1:8" ht="64.150000000000006" customHeight="1" thickBot="1" x14ac:dyDescent="0.3">
      <c r="A13" s="5" t="s">
        <v>7</v>
      </c>
      <c r="B13" s="36">
        <f>SUM(F14:F15)</f>
        <v>3.5</v>
      </c>
      <c r="C13" s="11"/>
      <c r="D13" s="9">
        <f>F13</f>
        <v>1</v>
      </c>
      <c r="F13" s="9">
        <f>IF(B13=4,2,IF(B13&lt;3,0,1))</f>
        <v>1</v>
      </c>
      <c r="H13" t="s">
        <v>18</v>
      </c>
    </row>
    <row r="14" spans="1:8" ht="56.25" customHeight="1" thickBot="1" x14ac:dyDescent="0.3">
      <c r="A14" s="6" t="s">
        <v>85</v>
      </c>
      <c r="B14" s="30" t="s">
        <v>6</v>
      </c>
      <c r="C14" s="11"/>
      <c r="D14" s="12"/>
      <c r="F14" s="12">
        <f>IF(B14="NONE",2, IF(B14="YES 1 OR 2 YRS", 1.5,IF(B14="YES 3 OR MORE YRS", 0)))</f>
        <v>2</v>
      </c>
      <c r="H14" t="s">
        <v>19</v>
      </c>
    </row>
    <row r="15" spans="1:8" ht="65.45" customHeight="1" thickBot="1" x14ac:dyDescent="0.3">
      <c r="A15" s="6" t="s">
        <v>8</v>
      </c>
      <c r="B15" s="30" t="s">
        <v>90</v>
      </c>
      <c r="C15" s="11"/>
      <c r="D15" s="12"/>
      <c r="F15" s="12">
        <f>IF(B15="NONE",2, IF(B15="YES 2 TO 4 YRS", 1.5,IF(B15="YES 5 OR MORE YRS", 0)))</f>
        <v>1.5</v>
      </c>
      <c r="H15" t="s">
        <v>20</v>
      </c>
    </row>
    <row r="16" spans="1:8" ht="75.599999999999994" customHeight="1" thickBot="1" x14ac:dyDescent="0.3">
      <c r="A16" s="7"/>
      <c r="B16" s="14" t="s">
        <v>2</v>
      </c>
      <c r="C16" s="15"/>
      <c r="D16" s="16">
        <f>SUM(D3:D13)</f>
        <v>16</v>
      </c>
      <c r="F16" s="9" t="e">
        <f>IF(#REF!=6,2,IF(#REF!&lt;5,0,1))</f>
        <v>#REF!</v>
      </c>
      <c r="H16" t="s">
        <v>21</v>
      </c>
    </row>
    <row r="17" spans="1:9" ht="40.9" customHeight="1" thickBot="1" x14ac:dyDescent="0.35">
      <c r="A17" s="8"/>
      <c r="B17" s="4"/>
      <c r="C17" s="4"/>
      <c r="D17" s="4"/>
      <c r="F17" s="13" t="e">
        <f>IF(#REF!="NO",2, IF(#REF!="YES(ONE)", 1.5,IF(#REF!="YES(MULTIPLE)", 0)))</f>
        <v>#REF!</v>
      </c>
      <c r="H17" t="s">
        <v>22</v>
      </c>
    </row>
    <row r="18" spans="1:9" ht="3.75" customHeight="1" thickBot="1" x14ac:dyDescent="0.35">
      <c r="A18" s="8"/>
      <c r="B18" s="4"/>
      <c r="C18" s="4"/>
      <c r="D18" s="4"/>
      <c r="F18" s="13" t="e">
        <f>IF(#REF!="NO",2, IF(#REF!="YES(ONE)", 1.5,IF(#REF!="YES(MULTIPLE)", 0)))</f>
        <v>#REF!</v>
      </c>
      <c r="H18" t="s">
        <v>23</v>
      </c>
    </row>
    <row r="19" spans="1:9" ht="68.25" customHeight="1" thickBot="1" x14ac:dyDescent="0.3">
      <c r="A19" s="31" t="s">
        <v>3</v>
      </c>
      <c r="B19" s="21" t="s">
        <v>4</v>
      </c>
      <c r="C19" s="21" t="s">
        <v>5</v>
      </c>
      <c r="D19" s="31" t="s">
        <v>72</v>
      </c>
      <c r="F19" s="13" t="e">
        <f>IF(#REF!="NO",2, 0)</f>
        <v>#REF!</v>
      </c>
      <c r="H19" t="s">
        <v>24</v>
      </c>
    </row>
    <row r="20" spans="1:9" ht="103.5" customHeight="1" thickBot="1" x14ac:dyDescent="0.3">
      <c r="A20" s="17">
        <f>D16</f>
        <v>16</v>
      </c>
      <c r="B20" s="17">
        <f>(COUNT(D3:D15)*2)</f>
        <v>20</v>
      </c>
      <c r="C20" s="18">
        <f>A20/B20</f>
        <v>0.8</v>
      </c>
      <c r="D20" s="22" t="str">
        <f>IF(C20&gt;94.49%,"MEETS REQUIREMENTS (green)",IF(C20&gt;74.49%,"NEEDS ASSISTANCE (yellow)","NEEDS INTERVENTION (red)"))</f>
        <v>NEEDS ASSISTANCE (yellow)</v>
      </c>
      <c r="E20" s="22" t="str">
        <f>IF(D20&gt;94.49%,"MEETS (green)",IF(D20&gt;74.49%,"NEEDS ASSISTANCE (yellow)","NEEDS INTERVENTION (red)"))</f>
        <v>MEETS (green)</v>
      </c>
      <c r="F20" s="22" t="str">
        <f>IF(E20&gt;94.49%,"MEETS (green)",IF(E20&gt;74.49%,"NEEDS ASSISTANCE (yellow)","NEEDS INTERVENTION (red)"))</f>
        <v>MEETS (green)</v>
      </c>
      <c r="G20" s="22" t="str">
        <f>IF(F20&gt;94.49%,"MEETS (green)",IF(F20&gt;74.49%,"NEEDS ASSISTANCE (yellow)","NEEDS INTERVENTION (red)"))</f>
        <v>MEETS (green)</v>
      </c>
      <c r="H20" s="22" t="str">
        <f>IF(G20&gt;94.49%,"MEETS (green)",IF(G20&gt;74.49%,"NEEDS ASSISTANCE (yellow)","NEEDS INTERVENTION (red)"))</f>
        <v>MEETS (green)</v>
      </c>
      <c r="I20" s="22" t="str">
        <f>IF(H20&gt;94.49%,"MEETS (green)",IF(H20&gt;74.49%,"NEEDS ASSISTANCE (yellow)","NEEDS INTERVENTION (red)"))</f>
        <v>MEETS (green)</v>
      </c>
    </row>
    <row r="21" spans="1:9" ht="22.9" customHeight="1" x14ac:dyDescent="0.3">
      <c r="E21" s="4"/>
      <c r="I21" t="s">
        <v>26</v>
      </c>
    </row>
    <row r="22" spans="1:9" ht="31.9" customHeight="1" x14ac:dyDescent="0.3">
      <c r="A22" s="29" t="s">
        <v>87</v>
      </c>
      <c r="B22" s="27"/>
      <c r="C22" s="27"/>
      <c r="D22" s="27"/>
      <c r="E22" s="4"/>
      <c r="I22" t="s">
        <v>27</v>
      </c>
    </row>
    <row r="23" spans="1:9" ht="29.25" customHeight="1" x14ac:dyDescent="0.25">
      <c r="A23" s="34"/>
      <c r="B23" s="26"/>
      <c r="C23" s="26"/>
      <c r="D23" s="26"/>
      <c r="H23" t="s">
        <v>28</v>
      </c>
    </row>
    <row r="24" spans="1:9" ht="104.25" customHeight="1" x14ac:dyDescent="0.25">
      <c r="A24" s="3"/>
      <c r="B24" s="1"/>
      <c r="C24" s="1"/>
      <c r="D24" s="1"/>
      <c r="H24" t="s">
        <v>29</v>
      </c>
    </row>
    <row r="25" spans="1:9" x14ac:dyDescent="0.25">
      <c r="A25" s="26"/>
      <c r="B25" s="26"/>
      <c r="C25" s="26"/>
      <c r="D25" s="26"/>
      <c r="I25" t="s">
        <v>30</v>
      </c>
    </row>
    <row r="26" spans="1:9" x14ac:dyDescent="0.25">
      <c r="A26" s="3"/>
      <c r="B26" s="1"/>
      <c r="C26" s="1"/>
      <c r="D26" s="1"/>
      <c r="E26" s="27"/>
      <c r="I26" t="s">
        <v>31</v>
      </c>
    </row>
    <row r="27" spans="1:9" ht="30" customHeight="1" x14ac:dyDescent="0.25">
      <c r="A27" s="28"/>
      <c r="B27" s="28"/>
      <c r="C27" s="28"/>
      <c r="D27" s="28"/>
      <c r="E27" s="26"/>
      <c r="I27" t="s">
        <v>32</v>
      </c>
    </row>
    <row r="28" spans="1:9" ht="10.15" customHeight="1" x14ac:dyDescent="0.25">
      <c r="E28" s="1"/>
      <c r="I28" t="s">
        <v>33</v>
      </c>
    </row>
    <row r="29" spans="1:9" ht="30" customHeight="1" x14ac:dyDescent="0.25">
      <c r="E29" s="26"/>
      <c r="I29" t="s">
        <v>34</v>
      </c>
    </row>
    <row r="30" spans="1:9" ht="14.45" customHeight="1" x14ac:dyDescent="0.25">
      <c r="E30" s="1"/>
      <c r="I30" t="s">
        <v>35</v>
      </c>
    </row>
    <row r="31" spans="1:9" ht="65.45" customHeight="1" x14ac:dyDescent="0.25">
      <c r="E31" s="28"/>
      <c r="I31" t="s">
        <v>36</v>
      </c>
    </row>
    <row r="32" spans="1:9" ht="36" x14ac:dyDescent="0.55000000000000004">
      <c r="E32" s="25" t="s">
        <v>71</v>
      </c>
      <c r="I32" t="s">
        <v>37</v>
      </c>
    </row>
    <row r="33" spans="5:9" ht="36" x14ac:dyDescent="0.55000000000000004">
      <c r="E33" s="25" t="s">
        <v>9</v>
      </c>
      <c r="I33" t="s">
        <v>38</v>
      </c>
    </row>
    <row r="34" spans="5:9" ht="36" x14ac:dyDescent="0.55000000000000004">
      <c r="E34" s="25" t="s">
        <v>10</v>
      </c>
      <c r="I34" t="s">
        <v>39</v>
      </c>
    </row>
    <row r="35" spans="5:9" ht="36" x14ac:dyDescent="0.55000000000000004">
      <c r="E35" s="25" t="s">
        <v>11</v>
      </c>
      <c r="I35" t="s">
        <v>40</v>
      </c>
    </row>
    <row r="36" spans="5:9" ht="36" x14ac:dyDescent="0.55000000000000004">
      <c r="E36" s="25" t="s">
        <v>12</v>
      </c>
      <c r="I36" t="s">
        <v>41</v>
      </c>
    </row>
    <row r="37" spans="5:9" ht="36" x14ac:dyDescent="0.55000000000000004">
      <c r="E37" s="25" t="s">
        <v>13</v>
      </c>
      <c r="I37" t="s">
        <v>42</v>
      </c>
    </row>
    <row r="38" spans="5:9" ht="36" x14ac:dyDescent="0.55000000000000004">
      <c r="E38" s="25" t="s">
        <v>14</v>
      </c>
      <c r="I38" t="s">
        <v>43</v>
      </c>
    </row>
    <row r="39" spans="5:9" ht="36" x14ac:dyDescent="0.55000000000000004">
      <c r="E39" s="25" t="s">
        <v>15</v>
      </c>
      <c r="I39" t="s">
        <v>44</v>
      </c>
    </row>
    <row r="40" spans="5:9" ht="36" x14ac:dyDescent="0.55000000000000004">
      <c r="E40" s="25" t="s">
        <v>16</v>
      </c>
      <c r="I40" t="s">
        <v>45</v>
      </c>
    </row>
    <row r="41" spans="5:9" ht="36" x14ac:dyDescent="0.55000000000000004">
      <c r="E41" s="25" t="s">
        <v>17</v>
      </c>
      <c r="I41" t="s">
        <v>46</v>
      </c>
    </row>
    <row r="42" spans="5:9" ht="36" x14ac:dyDescent="0.55000000000000004">
      <c r="E42" s="25" t="s">
        <v>18</v>
      </c>
      <c r="I42" t="s">
        <v>47</v>
      </c>
    </row>
    <row r="43" spans="5:9" ht="36" x14ac:dyDescent="0.55000000000000004">
      <c r="E43" s="25" t="s">
        <v>19</v>
      </c>
      <c r="I43" t="s">
        <v>48</v>
      </c>
    </row>
    <row r="44" spans="5:9" ht="36" x14ac:dyDescent="0.55000000000000004">
      <c r="E44" s="25" t="s">
        <v>20</v>
      </c>
      <c r="I44" t="s">
        <v>49</v>
      </c>
    </row>
    <row r="45" spans="5:9" ht="36" x14ac:dyDescent="0.55000000000000004">
      <c r="E45" s="25" t="s">
        <v>21</v>
      </c>
      <c r="I45" t="s">
        <v>50</v>
      </c>
    </row>
    <row r="46" spans="5:9" ht="36" x14ac:dyDescent="0.55000000000000004">
      <c r="E46" s="25" t="s">
        <v>22</v>
      </c>
      <c r="I46" t="s">
        <v>51</v>
      </c>
    </row>
    <row r="47" spans="5:9" ht="36" x14ac:dyDescent="0.55000000000000004">
      <c r="E47" s="25" t="s">
        <v>23</v>
      </c>
      <c r="I47" t="s">
        <v>52</v>
      </c>
    </row>
    <row r="48" spans="5:9" ht="36" x14ac:dyDescent="0.55000000000000004">
      <c r="E48" s="25" t="s">
        <v>24</v>
      </c>
      <c r="I48" t="s">
        <v>53</v>
      </c>
    </row>
    <row r="49" spans="5:9" ht="36" x14ac:dyDescent="0.55000000000000004">
      <c r="E49" s="25" t="s">
        <v>25</v>
      </c>
      <c r="I49" t="s">
        <v>54</v>
      </c>
    </row>
    <row r="50" spans="5:9" ht="36" x14ac:dyDescent="0.55000000000000004">
      <c r="E50" s="25" t="s">
        <v>26</v>
      </c>
      <c r="I50" t="s">
        <v>55</v>
      </c>
    </row>
    <row r="51" spans="5:9" ht="36" x14ac:dyDescent="0.55000000000000004">
      <c r="E51" s="25" t="s">
        <v>27</v>
      </c>
      <c r="I51" t="s">
        <v>56</v>
      </c>
    </row>
    <row r="52" spans="5:9" ht="36" x14ac:dyDescent="0.55000000000000004">
      <c r="E52" s="25" t="s">
        <v>28</v>
      </c>
      <c r="I52" t="s">
        <v>57</v>
      </c>
    </row>
    <row r="53" spans="5:9" ht="36" x14ac:dyDescent="0.55000000000000004">
      <c r="E53" s="25" t="s">
        <v>29</v>
      </c>
      <c r="I53" t="s">
        <v>58</v>
      </c>
    </row>
    <row r="54" spans="5:9" ht="36" x14ac:dyDescent="0.55000000000000004">
      <c r="E54" s="25" t="s">
        <v>30</v>
      </c>
      <c r="I54" t="s">
        <v>59</v>
      </c>
    </row>
    <row r="55" spans="5:9" ht="36" x14ac:dyDescent="0.55000000000000004">
      <c r="E55" s="25" t="s">
        <v>31</v>
      </c>
      <c r="I55" t="s">
        <v>60</v>
      </c>
    </row>
    <row r="56" spans="5:9" ht="36" x14ac:dyDescent="0.55000000000000004">
      <c r="E56" s="25" t="s">
        <v>32</v>
      </c>
      <c r="I56" t="s">
        <v>61</v>
      </c>
    </row>
    <row r="57" spans="5:9" ht="36" x14ac:dyDescent="0.55000000000000004">
      <c r="E57" s="25" t="s">
        <v>33</v>
      </c>
      <c r="I57" t="s">
        <v>62</v>
      </c>
    </row>
    <row r="58" spans="5:9" ht="36" x14ac:dyDescent="0.55000000000000004">
      <c r="E58" s="25" t="s">
        <v>34</v>
      </c>
      <c r="I58" t="s">
        <v>63</v>
      </c>
    </row>
    <row r="59" spans="5:9" ht="36" x14ac:dyDescent="0.55000000000000004">
      <c r="E59" s="25" t="s">
        <v>35</v>
      </c>
      <c r="I59" t="s">
        <v>64</v>
      </c>
    </row>
    <row r="60" spans="5:9" ht="36" x14ac:dyDescent="0.55000000000000004">
      <c r="E60" s="25" t="s">
        <v>36</v>
      </c>
      <c r="I60" t="s">
        <v>65</v>
      </c>
    </row>
    <row r="61" spans="5:9" ht="36" x14ac:dyDescent="0.55000000000000004">
      <c r="E61" s="25" t="s">
        <v>37</v>
      </c>
      <c r="I61" t="s">
        <v>66</v>
      </c>
    </row>
    <row r="62" spans="5:9" ht="36" x14ac:dyDescent="0.55000000000000004">
      <c r="E62" s="25" t="s">
        <v>38</v>
      </c>
      <c r="I62" t="s">
        <v>67</v>
      </c>
    </row>
    <row r="63" spans="5:9" ht="36" x14ac:dyDescent="0.55000000000000004">
      <c r="E63" s="25" t="s">
        <v>39</v>
      </c>
      <c r="I63" t="s">
        <v>68</v>
      </c>
    </row>
    <row r="64" spans="5:9" ht="36" x14ac:dyDescent="0.55000000000000004">
      <c r="E64" s="25" t="s">
        <v>40</v>
      </c>
      <c r="I64" t="s">
        <v>69</v>
      </c>
    </row>
    <row r="65" spans="5:5" ht="36" x14ac:dyDescent="0.55000000000000004">
      <c r="E65" s="25" t="s">
        <v>41</v>
      </c>
    </row>
    <row r="66" spans="5:5" ht="36" x14ac:dyDescent="0.55000000000000004">
      <c r="E66" s="25" t="s">
        <v>42</v>
      </c>
    </row>
    <row r="67" spans="5:5" ht="36" x14ac:dyDescent="0.55000000000000004">
      <c r="E67" s="25" t="s">
        <v>43</v>
      </c>
    </row>
    <row r="68" spans="5:5" ht="36" x14ac:dyDescent="0.55000000000000004">
      <c r="E68" s="25" t="s">
        <v>44</v>
      </c>
    </row>
    <row r="69" spans="5:5" ht="36" x14ac:dyDescent="0.55000000000000004">
      <c r="E69" s="25" t="s">
        <v>45</v>
      </c>
    </row>
    <row r="70" spans="5:5" ht="36" x14ac:dyDescent="0.55000000000000004">
      <c r="E70" s="25" t="s">
        <v>46</v>
      </c>
    </row>
    <row r="71" spans="5:5" ht="36" x14ac:dyDescent="0.55000000000000004">
      <c r="E71" s="25" t="s">
        <v>47</v>
      </c>
    </row>
    <row r="72" spans="5:5" ht="36" x14ac:dyDescent="0.55000000000000004">
      <c r="E72" s="25" t="s">
        <v>48</v>
      </c>
    </row>
    <row r="73" spans="5:5" ht="36" x14ac:dyDescent="0.55000000000000004">
      <c r="E73" s="25" t="s">
        <v>49</v>
      </c>
    </row>
    <row r="74" spans="5:5" ht="36" x14ac:dyDescent="0.55000000000000004">
      <c r="E74" s="25" t="s">
        <v>50</v>
      </c>
    </row>
    <row r="75" spans="5:5" ht="36" x14ac:dyDescent="0.55000000000000004">
      <c r="E75" s="25" t="s">
        <v>51</v>
      </c>
    </row>
    <row r="76" spans="5:5" ht="36" x14ac:dyDescent="0.55000000000000004">
      <c r="E76" s="25" t="s">
        <v>52</v>
      </c>
    </row>
    <row r="77" spans="5:5" ht="36" x14ac:dyDescent="0.55000000000000004">
      <c r="E77" s="25" t="s">
        <v>53</v>
      </c>
    </row>
    <row r="78" spans="5:5" ht="36" x14ac:dyDescent="0.55000000000000004">
      <c r="E78" s="25" t="s">
        <v>54</v>
      </c>
    </row>
    <row r="79" spans="5:5" ht="36" x14ac:dyDescent="0.55000000000000004">
      <c r="E79" s="25" t="s">
        <v>55</v>
      </c>
    </row>
    <row r="80" spans="5:5" ht="36" x14ac:dyDescent="0.55000000000000004">
      <c r="E80" s="25" t="s">
        <v>56</v>
      </c>
    </row>
    <row r="81" spans="5:5" ht="36" x14ac:dyDescent="0.55000000000000004">
      <c r="E81" s="25" t="s">
        <v>57</v>
      </c>
    </row>
    <row r="82" spans="5:5" ht="36" x14ac:dyDescent="0.55000000000000004">
      <c r="E82" s="25" t="s">
        <v>58</v>
      </c>
    </row>
    <row r="83" spans="5:5" ht="36" x14ac:dyDescent="0.55000000000000004">
      <c r="E83" s="25" t="s">
        <v>59</v>
      </c>
    </row>
    <row r="84" spans="5:5" ht="36" x14ac:dyDescent="0.55000000000000004">
      <c r="E84" s="25" t="s">
        <v>60</v>
      </c>
    </row>
    <row r="85" spans="5:5" ht="36" x14ac:dyDescent="0.55000000000000004">
      <c r="E85" s="25" t="s">
        <v>61</v>
      </c>
    </row>
    <row r="86" spans="5:5" ht="36" x14ac:dyDescent="0.55000000000000004">
      <c r="E86" s="25" t="s">
        <v>62</v>
      </c>
    </row>
    <row r="87" spans="5:5" ht="36" x14ac:dyDescent="0.55000000000000004">
      <c r="E87" s="25" t="s">
        <v>63</v>
      </c>
    </row>
    <row r="88" spans="5:5" ht="36" x14ac:dyDescent="0.55000000000000004">
      <c r="E88" s="25" t="s">
        <v>64</v>
      </c>
    </row>
    <row r="89" spans="5:5" ht="36" x14ac:dyDescent="0.55000000000000004">
      <c r="E89" s="25" t="s">
        <v>65</v>
      </c>
    </row>
    <row r="90" spans="5:5" ht="36" x14ac:dyDescent="0.55000000000000004">
      <c r="E90" s="25" t="s">
        <v>66</v>
      </c>
    </row>
    <row r="91" spans="5:5" ht="36" x14ac:dyDescent="0.55000000000000004">
      <c r="E91" s="25" t="s">
        <v>67</v>
      </c>
    </row>
    <row r="92" spans="5:5" ht="36" x14ac:dyDescent="0.55000000000000004">
      <c r="E92" s="25" t="s">
        <v>68</v>
      </c>
    </row>
    <row r="93" spans="5:5" ht="36" x14ac:dyDescent="0.55000000000000004">
      <c r="E93" s="25" t="s">
        <v>69</v>
      </c>
    </row>
  </sheetData>
  <sheetProtection password="8689" sheet="1" selectLockedCells="1" selectUnlockedCells="1"/>
  <conditionalFormatting sqref="D16 F16 F3:F13 D3:D13">
    <cfRule type="cellIs" dxfId="8" priority="23" stopIfTrue="1" operator="equal">
      <formula>0</formula>
    </cfRule>
    <cfRule type="cellIs" dxfId="7" priority="24" stopIfTrue="1" operator="equal">
      <formula>1</formula>
    </cfRule>
    <cfRule type="cellIs" dxfId="6" priority="25" stopIfTrue="1" operator="equal">
      <formula>2</formula>
    </cfRule>
  </conditionalFormatting>
  <conditionalFormatting sqref="F3:F5">
    <cfRule type="containsText" dxfId="5" priority="11" stopIfTrue="1" operator="containsText" text="ERROR">
      <formula>NOT(ISERROR(SEARCH("ERROR",F3)))</formula>
    </cfRule>
    <cfRule type="expression" dxfId="4" priority="12" stopIfTrue="1">
      <formula>"$C$3=""ERROR"""</formula>
    </cfRule>
  </conditionalFormatting>
  <conditionalFormatting sqref="F3:F12 D3:D13">
    <cfRule type="containsText" dxfId="3" priority="10" stopIfTrue="1" operator="containsText" text="ERROR">
      <formula>NOT(ISERROR(SEARCH("ERROR",D3)))</formula>
    </cfRule>
  </conditionalFormatting>
  <conditionalFormatting sqref="D20:I20">
    <cfRule type="containsText" dxfId="2" priority="1" stopIfTrue="1" operator="containsText" text="NEEDS INTERVENTION (red)">
      <formula>NOT(ISERROR(SEARCH("NEEDS INTERVENTION (red)",D20)))</formula>
    </cfRule>
    <cfRule type="containsText" dxfId="1" priority="2" stopIfTrue="1" operator="containsText" text="NEEDS ASSISTANCE (yellow)">
      <formula>NOT(ISERROR(SEARCH("NEEDS ASSISTANCE (yellow)",D20)))</formula>
    </cfRule>
    <cfRule type="containsText" dxfId="0" priority="3" stopIfTrue="1" operator="containsText" text="MEETS (green)">
      <formula>NOT(ISERROR(SEARCH("MEETS (green)",D20)))</formula>
    </cfRule>
  </conditionalFormatting>
  <dataValidations xWindow="504" yWindow="871" count="5">
    <dataValidation type="list" allowBlank="1" showInputMessage="1" showErrorMessage="1" sqref="B14">
      <formula1>"NONE, YES 1 OR 2 YRS, YES 3 OR MORE YRS"</formula1>
    </dataValidation>
    <dataValidation type="list" allowBlank="1" showInputMessage="1" showErrorMessage="1" sqref="C3:C8">
      <formula1>"Y, N, N/A"</formula1>
    </dataValidation>
    <dataValidation type="list" allowBlank="1" showInputMessage="1" showErrorMessage="1" sqref="B15">
      <formula1>"NONE, YES 2 TO 4 YRS, YES 5 OR MORE YRS"</formula1>
    </dataValidation>
    <dataValidation type="list" allowBlank="1" showInputMessage="1" showErrorMessage="1" sqref="A1">
      <formula1>$E$32:$E$93</formula1>
    </dataValidation>
    <dataValidation allowBlank="1" showInputMessage="1" showErrorMessage="1" prompt="Enter:_x000a_ 0-100%, N/A, No Data, or Not Valid and Reliable_x000a_" sqref="B3:B12"/>
  </dataValidations>
  <printOptions horizontalCentered="1" verticalCentered="1"/>
  <pageMargins left="0.25" right="0.25" top="0.25" bottom="0.25" header="0.3" footer="0.3"/>
  <pageSetup scale="40" fitToWidth="0"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PartB</vt:lpstr>
      <vt:lpstr>Sheet2</vt:lpstr>
      <vt:lpstr>Sheet3</vt:lpstr>
      <vt:lpstr>PartB!Print_Area</vt:lpstr>
    </vt:vector>
  </TitlesOfParts>
  <Company>U.S. Department of Education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Frank Miller</dc:creator>
  <cp:lastModifiedBy>Leondra Richardson</cp:lastModifiedBy>
  <cp:lastPrinted>2013-06-23T17:57:38Z</cp:lastPrinted>
  <dcterms:created xsi:type="dcterms:W3CDTF">2013-01-30T13:47:39Z</dcterms:created>
  <dcterms:modified xsi:type="dcterms:W3CDTF">2023-06-06T13:15:56Z</dcterms:modified>
</cp:coreProperties>
</file>