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105" yWindow="-105" windowWidth="23250" windowHeight="12720" tabRatio="691"/>
  </bookViews>
  <sheets>
    <sheet name="Total" sheetId="56" r:id="rId1"/>
    <sheet name="Male" sheetId="58" r:id="rId2"/>
    <sheet name="Female" sheetId="59" r:id="rId3"/>
    <sheet name="Total w dis" sheetId="61" r:id="rId4"/>
    <sheet name="Male w dis" sheetId="62" r:id="rId5"/>
    <sheet name="Female w dis " sheetId="63" r:id="rId6"/>
    <sheet name="Total wo dis" sheetId="67" r:id="rId7"/>
    <sheet name="Male no dis" sheetId="65" r:id="rId8"/>
    <sheet name="Female no dis" sheetId="66" r:id="rId9"/>
  </sheets>
  <definedNames>
    <definedName name="_S351" localSheetId="2">#REF!</definedName>
    <definedName name="_S351" localSheetId="1">#REF!</definedName>
    <definedName name="_S351" localSheetId="6">#REF!</definedName>
    <definedName name="_S351">#REF!</definedName>
    <definedName name="_S352" localSheetId="2">#REF!</definedName>
    <definedName name="_S352" localSheetId="1">#REF!</definedName>
    <definedName name="_S352" localSheetId="6">#REF!</definedName>
    <definedName name="_S352">#REF!</definedName>
    <definedName name="_S353" localSheetId="2">#REF!</definedName>
    <definedName name="_S353" localSheetId="1">#REF!</definedName>
    <definedName name="_S353" localSheetId="6">#REF!</definedName>
    <definedName name="_S353">#REF!</definedName>
    <definedName name="_S3534" localSheetId="2">#REF!</definedName>
    <definedName name="_S3534" localSheetId="1">#REF!</definedName>
    <definedName name="_S3534">#REF!</definedName>
    <definedName name="_S354" localSheetId="2">#REF!</definedName>
    <definedName name="_S354" localSheetId="1">#REF!</definedName>
    <definedName name="_S354">#REF!</definedName>
    <definedName name="_S355" localSheetId="2">#REF!</definedName>
    <definedName name="_S355" localSheetId="1">#REF!</definedName>
    <definedName name="_S355">#REF!</definedName>
    <definedName name="_S3556" localSheetId="2">#REF!</definedName>
    <definedName name="_S3556" localSheetId="1">#REF!</definedName>
    <definedName name="_S3556">#REF!</definedName>
    <definedName name="_S356" localSheetId="2">#REF!</definedName>
    <definedName name="_S356" localSheetId="1">#REF!</definedName>
    <definedName name="_S356">#REF!</definedName>
    <definedName name="_S357" localSheetId="2">#REF!</definedName>
    <definedName name="_S357" localSheetId="1">#REF!</definedName>
    <definedName name="_S357">#REF!</definedName>
    <definedName name="_S358" localSheetId="2">#REF!</definedName>
    <definedName name="_S358" localSheetId="1">#REF!</definedName>
    <definedName name="_S358">#REF!</definedName>
    <definedName name="_S359" localSheetId="2">#REF!</definedName>
    <definedName name="_S359" localSheetId="1">#REF!</definedName>
    <definedName name="_S359">#REF!</definedName>
    <definedName name="Enroll_Summary" localSheetId="2">#REF!</definedName>
    <definedName name="Enroll_Summary" localSheetId="1">#REF!</definedName>
    <definedName name="Enroll_Summary">#REF!</definedName>
    <definedName name="Enroll_Summary_1" localSheetId="2">#REF!</definedName>
    <definedName name="Enroll_Summary_1" localSheetId="1">#REF!</definedName>
    <definedName name="Enroll_Summary_1">#REF!</definedName>
    <definedName name="Enroll_Summary_2" localSheetId="2">#REF!</definedName>
    <definedName name="Enroll_Summary_2" localSheetId="1">#REF!</definedName>
    <definedName name="Enroll_Summary_2">#REF!</definedName>
    <definedName name="Enroll_Summary_3" localSheetId="2">#REF!</definedName>
    <definedName name="Enroll_Summary_3" localSheetId="1">#REF!</definedName>
    <definedName name="Enroll_Summary_3">#REF!</definedName>
    <definedName name="Enroll_Summary_34" localSheetId="2">#REF!</definedName>
    <definedName name="Enroll_Summary_34" localSheetId="1">#REF!</definedName>
    <definedName name="Enroll_Summary_34">#REF!</definedName>
    <definedName name="Enroll_Summary_34_56" localSheetId="2">#REF!</definedName>
    <definedName name="Enroll_Summary_34_56" localSheetId="1">#REF!</definedName>
    <definedName name="Enroll_Summary_34_56">#REF!</definedName>
    <definedName name="Enroll_Summary_4" localSheetId="2">#REF!</definedName>
    <definedName name="Enroll_Summary_4" localSheetId="1">#REF!</definedName>
    <definedName name="Enroll_Summary_4">#REF!</definedName>
    <definedName name="Enroll_Summary_5" localSheetId="2">#REF!</definedName>
    <definedName name="Enroll_Summary_5" localSheetId="1">#REF!</definedName>
    <definedName name="Enroll_Summary_5">#REF!</definedName>
    <definedName name="Enroll_Summary_56" localSheetId="2">#REF!</definedName>
    <definedName name="Enroll_Summary_56" localSheetId="1">#REF!</definedName>
    <definedName name="Enroll_Summary_56">#REF!</definedName>
    <definedName name="Enroll_Summary_6" localSheetId="2">#REF!</definedName>
    <definedName name="Enroll_Summary_6" localSheetId="1">#REF!</definedName>
    <definedName name="Enroll_Summary_6">#REF!</definedName>
    <definedName name="Enroll_Summary_7" localSheetId="2">#REF!</definedName>
    <definedName name="Enroll_Summary_7" localSheetId="1">#REF!</definedName>
    <definedName name="Enroll_Summary_7">#REF!</definedName>
    <definedName name="Enroll_Summary_8" localSheetId="2">#REF!</definedName>
    <definedName name="Enroll_Summary_8" localSheetId="1">#REF!</definedName>
    <definedName name="Enroll_Summary_8">#REF!</definedName>
    <definedName name="Enroll_Summary_9" localSheetId="2">#REF!</definedName>
    <definedName name="Enroll_Summary_9" localSheetId="1">#REF!</definedName>
    <definedName name="Enroll_Summary_9">#REF!</definedName>
    <definedName name="Exc_Schools_34_56" localSheetId="2">#REF!</definedName>
    <definedName name="Exc_Schools_34_56" localSheetId="1">#REF!</definedName>
    <definedName name="Exc_Schools_34_56">#REF!</definedName>
    <definedName name="Exc_Summary_34_56" localSheetId="2">#REF!</definedName>
    <definedName name="Exc_Summary_34_56" localSheetId="1">#REF!</definedName>
    <definedName name="Exc_Summary_34_56">#REF!</definedName>
    <definedName name="Excluded_Schools" localSheetId="2">#REF!</definedName>
    <definedName name="Excluded_Schools" localSheetId="1">#REF!</definedName>
    <definedName name="Excluded_Schools">#REF!</definedName>
    <definedName name="Excluded_Summary" localSheetId="2">#REF!</definedName>
    <definedName name="Excluded_Summary" localSheetId="1">#REF!</definedName>
    <definedName name="Excluded_Summary">#REF!</definedName>
    <definedName name="Incompletes" localSheetId="2">#REF!</definedName>
    <definedName name="Incompletes" localSheetId="1">#REF!</definedName>
    <definedName name="Incompletes">#REF!</definedName>
    <definedName name="Incompletes_0035" localSheetId="2">#REF!</definedName>
    <definedName name="Incompletes_0035" localSheetId="1">#REF!</definedName>
    <definedName name="Incompletes_0035">#REF!</definedName>
    <definedName name="Incompletes_0036" localSheetId="2">#REF!</definedName>
    <definedName name="Incompletes_0036" localSheetId="1">#REF!</definedName>
    <definedName name="Incompletes_0036">#REF!</definedName>
    <definedName name="Incompletes_LEA_0035" localSheetId="2">#REF!</definedName>
    <definedName name="Incompletes_LEA_0035" localSheetId="1">#REF!</definedName>
    <definedName name="Incompletes_LEA_0035">#REF!</definedName>
    <definedName name="Incompletes_LEA_0036" localSheetId="2">#REF!</definedName>
    <definedName name="Incompletes_LEA_0036" localSheetId="1">#REF!</definedName>
    <definedName name="Incompletes_LEA_0036">#REF!</definedName>
    <definedName name="S351_F" localSheetId="2">#REF!</definedName>
    <definedName name="S351_F" localSheetId="1">#REF!</definedName>
    <definedName name="S351_F">#REF!</definedName>
    <definedName name="S351_M" localSheetId="2">#REF!</definedName>
    <definedName name="S351_M" localSheetId="1">#REF!</definedName>
    <definedName name="S351_M">#REF!</definedName>
    <definedName name="S351_T" localSheetId="2">#REF!</definedName>
    <definedName name="S351_T" localSheetId="1">#REF!</definedName>
    <definedName name="S351_T">#REF!</definedName>
    <definedName name="S352_F" localSheetId="2">#REF!</definedName>
    <definedName name="S352_F" localSheetId="1">#REF!</definedName>
    <definedName name="S352_F">#REF!</definedName>
    <definedName name="S352_M" localSheetId="2">#REF!</definedName>
    <definedName name="S352_M" localSheetId="1">#REF!</definedName>
    <definedName name="S352_M">#REF!</definedName>
    <definedName name="S352_T" localSheetId="2">#REF!</definedName>
    <definedName name="S352_T" localSheetId="1">#REF!</definedName>
    <definedName name="S352_T">#REF!</definedName>
    <definedName name="S353_F" localSheetId="2">#REF!</definedName>
    <definedName name="S353_F" localSheetId="1">#REF!</definedName>
    <definedName name="S353_F">#REF!</definedName>
    <definedName name="S353_M" localSheetId="2">#REF!</definedName>
    <definedName name="S353_M" localSheetId="1">#REF!</definedName>
    <definedName name="S353_M">#REF!</definedName>
    <definedName name="S353_T" localSheetId="2">#REF!</definedName>
    <definedName name="S353_T" localSheetId="1">#REF!</definedName>
    <definedName name="S353_T">#REF!</definedName>
    <definedName name="S3534_F" localSheetId="2">#REF!</definedName>
    <definedName name="S3534_F" localSheetId="1">#REF!</definedName>
    <definedName name="S3534_F">#REF!</definedName>
    <definedName name="S3534_M" localSheetId="2">#REF!</definedName>
    <definedName name="S3534_M" localSheetId="1">#REF!</definedName>
    <definedName name="S3534_M">#REF!</definedName>
    <definedName name="S3534_T" localSheetId="2">#REF!</definedName>
    <definedName name="S3534_T" localSheetId="1">#REF!</definedName>
    <definedName name="S3534_T">#REF!</definedName>
    <definedName name="S354_F" localSheetId="2">#REF!</definedName>
    <definedName name="S354_F" localSheetId="1">#REF!</definedName>
    <definedName name="S354_F">#REF!</definedName>
    <definedName name="S354_M" localSheetId="2">#REF!</definedName>
    <definedName name="S354_M" localSheetId="1">#REF!</definedName>
    <definedName name="S354_M">#REF!</definedName>
    <definedName name="S354_T" localSheetId="2">#REF!</definedName>
    <definedName name="S354_T" localSheetId="1">#REF!</definedName>
    <definedName name="S354_T">#REF!</definedName>
    <definedName name="S355_F" localSheetId="2">#REF!</definedName>
    <definedName name="S355_F" localSheetId="1">#REF!</definedName>
    <definedName name="S355_F">#REF!</definedName>
    <definedName name="S355_M" localSheetId="2">#REF!</definedName>
    <definedName name="S355_M" localSheetId="1">#REF!</definedName>
    <definedName name="S355_M">#REF!</definedName>
    <definedName name="S355_T" localSheetId="2">#REF!</definedName>
    <definedName name="S355_T" localSheetId="1">#REF!</definedName>
    <definedName name="S355_T">#REF!</definedName>
    <definedName name="S3556_F" localSheetId="2">#REF!</definedName>
    <definedName name="S3556_F" localSheetId="1">#REF!</definedName>
    <definedName name="S3556_F">#REF!</definedName>
    <definedName name="S3556_M" localSheetId="2">#REF!</definedName>
    <definedName name="S3556_M" localSheetId="1">#REF!</definedName>
    <definedName name="S3556_M">#REF!</definedName>
    <definedName name="S3556_T" localSheetId="2">#REF!</definedName>
    <definedName name="S3556_T" localSheetId="1">#REF!</definedName>
    <definedName name="S3556_T">#REF!</definedName>
    <definedName name="S356_F" localSheetId="2">#REF!</definedName>
    <definedName name="S356_F" localSheetId="1">#REF!</definedName>
    <definedName name="S356_F">#REF!</definedName>
    <definedName name="S356_M" localSheetId="2">#REF!</definedName>
    <definedName name="S356_M" localSheetId="1">#REF!</definedName>
    <definedName name="S356_M">#REF!</definedName>
    <definedName name="S356_T" localSheetId="2">#REF!</definedName>
    <definedName name="S356_T" localSheetId="1">#REF!</definedName>
    <definedName name="S356_T">#REF!</definedName>
    <definedName name="S357_F" localSheetId="2">#REF!</definedName>
    <definedName name="S357_F" localSheetId="1">#REF!</definedName>
    <definedName name="S357_F">#REF!</definedName>
    <definedName name="S357_M" localSheetId="2">#REF!</definedName>
    <definedName name="S357_M" localSheetId="1">#REF!</definedName>
    <definedName name="S357_M">#REF!</definedName>
    <definedName name="S357_T" localSheetId="2">#REF!</definedName>
    <definedName name="S357_T" localSheetId="1">#REF!</definedName>
    <definedName name="S357_T">#REF!</definedName>
    <definedName name="S358_F" localSheetId="2">#REF!</definedName>
    <definedName name="S358_F" localSheetId="1">#REF!</definedName>
    <definedName name="S358_F">#REF!</definedName>
    <definedName name="S358_M" localSheetId="2">#REF!</definedName>
    <definedName name="S358_M" localSheetId="1">#REF!</definedName>
    <definedName name="S358_M">#REF!</definedName>
    <definedName name="S358_T" localSheetId="2">#REF!</definedName>
    <definedName name="S358_T" localSheetId="1">#REF!</definedName>
    <definedName name="S358_T">#REF!</definedName>
    <definedName name="S359_F" localSheetId="2">#REF!</definedName>
    <definedName name="S359_F" localSheetId="1">#REF!</definedName>
    <definedName name="S359_F">#REF!</definedName>
    <definedName name="S359_M" localSheetId="2">#REF!</definedName>
    <definedName name="S359_M" localSheetId="1">#REF!</definedName>
    <definedName name="S359_M">#REF!</definedName>
    <definedName name="S359_T" localSheetId="2">#REF!</definedName>
    <definedName name="S359_T" localSheetId="1">#REF!</definedName>
    <definedName name="S359_T">#REF!</definedName>
    <definedName name="SCH_351_Female" localSheetId="2">#REF!</definedName>
    <definedName name="SCH_351_Female" localSheetId="1">#REF!</definedName>
    <definedName name="SCH_351_Female">#REF!</definedName>
    <definedName name="SCH_351_Male" localSheetId="2">#REF!</definedName>
    <definedName name="SCH_351_Male" localSheetId="1">#REF!</definedName>
    <definedName name="SCH_351_Male">#REF!</definedName>
    <definedName name="SCH_351_Total" localSheetId="2">#REF!</definedName>
    <definedName name="SCH_351_Total" localSheetId="1">#REF!</definedName>
    <definedName name="SCH_351_Total">#REF!</definedName>
    <definedName name="SCH_352_Female" localSheetId="2">#REF!</definedName>
    <definedName name="SCH_352_Female" localSheetId="1">#REF!</definedName>
    <definedName name="SCH_352_Female">#REF!</definedName>
    <definedName name="SCH_352_Male" localSheetId="2">#REF!</definedName>
    <definedName name="SCH_352_Male" localSheetId="1">#REF!</definedName>
    <definedName name="SCH_352_Male">#REF!</definedName>
    <definedName name="SCH_352_Total" localSheetId="2">#REF!</definedName>
    <definedName name="SCH_352_Total" localSheetId="1">#REF!</definedName>
    <definedName name="SCH_352_Total">#REF!</definedName>
    <definedName name="SCH_353_Female" localSheetId="2">#REF!</definedName>
    <definedName name="SCH_353_Female" localSheetId="1">#REF!</definedName>
    <definedName name="SCH_353_Female">#REF!</definedName>
    <definedName name="SCH_353_Male" localSheetId="2">#REF!</definedName>
    <definedName name="SCH_353_Male" localSheetId="1">#REF!</definedName>
    <definedName name="SCH_353_Male">#REF!</definedName>
    <definedName name="SCH_353_Total" localSheetId="2">#REF!</definedName>
    <definedName name="SCH_353_Total" localSheetId="1">#REF!</definedName>
    <definedName name="SCH_353_Total">#REF!</definedName>
    <definedName name="SCH_3534_Female" localSheetId="2">#REF!</definedName>
    <definedName name="SCH_3534_Female" localSheetId="1">#REF!</definedName>
    <definedName name="SCH_3534_Female">#REF!</definedName>
    <definedName name="SCH_3534_Male" localSheetId="2">#REF!</definedName>
    <definedName name="SCH_3534_Male" localSheetId="1">#REF!</definedName>
    <definedName name="SCH_3534_Male">#REF!</definedName>
    <definedName name="SCH_3534_Total" localSheetId="2">#REF!</definedName>
    <definedName name="SCH_3534_Total" localSheetId="1">#REF!</definedName>
    <definedName name="SCH_3534_Total">#REF!</definedName>
    <definedName name="SCH_354_Female" localSheetId="2">#REF!</definedName>
    <definedName name="SCH_354_Female" localSheetId="1">#REF!</definedName>
    <definedName name="SCH_354_Female">#REF!</definedName>
    <definedName name="SCH_354_Male" localSheetId="2">#REF!</definedName>
    <definedName name="SCH_354_Male" localSheetId="1">#REF!</definedName>
    <definedName name="SCH_354_Male">#REF!</definedName>
    <definedName name="SCH_354_Total" localSheetId="2">#REF!</definedName>
    <definedName name="SCH_354_Total" localSheetId="1">#REF!</definedName>
    <definedName name="SCH_354_Total">#REF!</definedName>
    <definedName name="SCH_355_Female" localSheetId="2">#REF!</definedName>
    <definedName name="SCH_355_Female" localSheetId="1">#REF!</definedName>
    <definedName name="SCH_355_Female">#REF!</definedName>
    <definedName name="SCH_355_Male" localSheetId="2">#REF!</definedName>
    <definedName name="SCH_355_Male" localSheetId="1">#REF!</definedName>
    <definedName name="SCH_355_Male">#REF!</definedName>
    <definedName name="SCH_355_Total" localSheetId="2">#REF!</definedName>
    <definedName name="SCH_355_Total" localSheetId="1">#REF!</definedName>
    <definedName name="SCH_355_Total">#REF!</definedName>
    <definedName name="SCH_3556_Female" localSheetId="2">#REF!</definedName>
    <definedName name="SCH_3556_Female" localSheetId="1">#REF!</definedName>
    <definedName name="SCH_3556_Female">#REF!</definedName>
    <definedName name="SCH_3556_Male" localSheetId="2">#REF!</definedName>
    <definedName name="SCH_3556_Male" localSheetId="1">#REF!</definedName>
    <definedName name="SCH_3556_Male">#REF!</definedName>
    <definedName name="SCH_3556_Total" localSheetId="2">#REF!</definedName>
    <definedName name="SCH_3556_Total" localSheetId="1">#REF!</definedName>
    <definedName name="SCH_3556_Total">#REF!</definedName>
    <definedName name="SCH_356_Female" localSheetId="2">#REF!</definedName>
    <definedName name="SCH_356_Female" localSheetId="1">#REF!</definedName>
    <definedName name="SCH_356_Female">#REF!</definedName>
    <definedName name="SCH_356_Male" localSheetId="2">#REF!</definedName>
    <definedName name="SCH_356_Male" localSheetId="1">#REF!</definedName>
    <definedName name="SCH_356_Male">#REF!</definedName>
    <definedName name="SCH_356_Total" localSheetId="2">#REF!</definedName>
    <definedName name="SCH_356_Total" localSheetId="1">#REF!</definedName>
    <definedName name="SCH_356_Total">#REF!</definedName>
    <definedName name="SCH_357_Female" localSheetId="2">#REF!</definedName>
    <definedName name="SCH_357_Female" localSheetId="1">#REF!</definedName>
    <definedName name="SCH_357_Female">#REF!</definedName>
    <definedName name="SCH_357_Male" localSheetId="2">#REF!</definedName>
    <definedName name="SCH_357_Male" localSheetId="1">#REF!</definedName>
    <definedName name="SCH_357_Male">#REF!</definedName>
    <definedName name="SCH_357_Total" localSheetId="2">#REF!</definedName>
    <definedName name="SCH_357_Total" localSheetId="1">#REF!</definedName>
    <definedName name="SCH_357_Total">#REF!</definedName>
    <definedName name="SCH_358_Female" localSheetId="2">#REF!</definedName>
    <definedName name="SCH_358_Female" localSheetId="1">#REF!</definedName>
    <definedName name="SCH_358_Female">#REF!</definedName>
    <definedName name="SCH_358_Male" localSheetId="2">#REF!</definedName>
    <definedName name="SCH_358_Male" localSheetId="1">#REF!</definedName>
    <definedName name="SCH_358_Male">#REF!</definedName>
    <definedName name="SCH_358_Total" localSheetId="2">#REF!</definedName>
    <definedName name="SCH_358_Total" localSheetId="1">#REF!</definedName>
    <definedName name="SCH_358_Total">#REF!</definedName>
    <definedName name="SCH_359_Female" localSheetId="2">#REF!</definedName>
    <definedName name="SCH_359_Female" localSheetId="1">#REF!</definedName>
    <definedName name="SCH_359_Female">#REF!</definedName>
    <definedName name="SCH_359_Male" localSheetId="2">#REF!</definedName>
    <definedName name="SCH_359_Male" localSheetId="1">#REF!</definedName>
    <definedName name="SCH_359_Male">#REF!</definedName>
    <definedName name="SCH_359_Total" localSheetId="2">#REF!</definedName>
    <definedName name="SCH_359_Total" localSheetId="1">#REF!</definedName>
    <definedName name="SCH_359_Total">#REF!</definedName>
    <definedName name="SCH_361_Female" localSheetId="2">#REF!</definedName>
    <definedName name="SCH_361_Female" localSheetId="1">#REF!</definedName>
    <definedName name="SCH_361_Female">#REF!</definedName>
    <definedName name="SCH_361_Male" localSheetId="2">#REF!</definedName>
    <definedName name="SCH_361_Male" localSheetId="1">#REF!</definedName>
    <definedName name="SCH_361_Male">#REF!</definedName>
    <definedName name="SCH_361_Total" localSheetId="2">Female!$A$6:$Y$58</definedName>
    <definedName name="SCH_361_Total" localSheetId="1">Male!$A$6:$Y$58</definedName>
    <definedName name="SCH_361_Total" localSheetId="6">'Total wo dis'!$A$6:$U$58</definedName>
    <definedName name="SCH_361_Total">Total!$A$6:$Y$58</definedName>
    <definedName name="SCH_362_Female" localSheetId="2">#REF!</definedName>
    <definedName name="SCH_362_Female" localSheetId="1">#REF!</definedName>
    <definedName name="SCH_362_Female" localSheetId="6">#REF!</definedName>
    <definedName name="SCH_362_Female">#REF!</definedName>
    <definedName name="SCH_362_Male" localSheetId="2">#REF!</definedName>
    <definedName name="SCH_362_Male" localSheetId="1">#REF!</definedName>
    <definedName name="SCH_362_Male" localSheetId="6">#REF!</definedName>
    <definedName name="SCH_362_Male">#REF!</definedName>
    <definedName name="SCH_362_Total" localSheetId="2">#REF!</definedName>
    <definedName name="SCH_362_Total" localSheetId="1">#REF!</definedName>
    <definedName name="SCH_362_Total" localSheetId="6">#REF!</definedName>
    <definedName name="SCH_362_Total">#REF!</definedName>
    <definedName name="SCH_363_Female" localSheetId="2">#REF!</definedName>
    <definedName name="SCH_363_Female" localSheetId="1">#REF!</definedName>
    <definedName name="SCH_363_Female">#REF!</definedName>
    <definedName name="SCH_363_Male" localSheetId="2">#REF!</definedName>
    <definedName name="SCH_363_Male" localSheetId="1">#REF!</definedName>
    <definedName name="SCH_363_Male">#REF!</definedName>
    <definedName name="SCH_363_Total" localSheetId="2">#REF!</definedName>
    <definedName name="SCH_363_Total" localSheetId="1">#REF!</definedName>
    <definedName name="SCH_363_Total">#REF!</definedName>
    <definedName name="SCH_3634_Female" localSheetId="2">#REF!</definedName>
    <definedName name="SCH_3634_Female" localSheetId="1">#REF!</definedName>
    <definedName name="SCH_3634_Female">#REF!</definedName>
    <definedName name="SCH_3634_Male" localSheetId="2">#REF!</definedName>
    <definedName name="SCH_3634_Male" localSheetId="1">#REF!</definedName>
    <definedName name="SCH_3634_Male">#REF!</definedName>
    <definedName name="SCH_3634_Total" localSheetId="2">#REF!</definedName>
    <definedName name="SCH_3634_Total" localSheetId="1">#REF!</definedName>
    <definedName name="SCH_3634_Total">#REF!</definedName>
    <definedName name="SCH_364_Female" localSheetId="2">#REF!</definedName>
    <definedName name="SCH_364_Female" localSheetId="1">#REF!</definedName>
    <definedName name="SCH_364_Female">#REF!</definedName>
    <definedName name="SCH_364_Male" localSheetId="2">#REF!</definedName>
    <definedName name="SCH_364_Male" localSheetId="1">#REF!</definedName>
    <definedName name="SCH_364_Male">#REF!</definedName>
    <definedName name="SCH_364_Total" localSheetId="2">#REF!</definedName>
    <definedName name="SCH_364_Total" localSheetId="1">#REF!</definedName>
    <definedName name="SCH_364_Total">#REF!</definedName>
    <definedName name="SCH_365_Female" localSheetId="2">#REF!</definedName>
    <definedName name="SCH_365_Female" localSheetId="1">#REF!</definedName>
    <definedName name="SCH_365_Female">#REF!</definedName>
    <definedName name="SCH_365_Male" localSheetId="2">#REF!</definedName>
    <definedName name="SCH_365_Male" localSheetId="1">#REF!</definedName>
    <definedName name="SCH_365_Male">#REF!</definedName>
    <definedName name="SCH_365_Total" localSheetId="2">#REF!</definedName>
    <definedName name="SCH_365_Total" localSheetId="1">#REF!</definedName>
    <definedName name="SCH_365_Total">#REF!</definedName>
    <definedName name="SCH_3656_Female" localSheetId="2">#REF!</definedName>
    <definedName name="SCH_3656_Female" localSheetId="1">#REF!</definedName>
    <definedName name="SCH_3656_Female">#REF!</definedName>
    <definedName name="SCH_3656_Male" localSheetId="2">#REF!</definedName>
    <definedName name="SCH_3656_Male" localSheetId="1">#REF!</definedName>
    <definedName name="SCH_3656_Male">#REF!</definedName>
    <definedName name="SCH_3656_Total" localSheetId="2">#REF!</definedName>
    <definedName name="SCH_3656_Total" localSheetId="1">#REF!</definedName>
    <definedName name="SCH_3656_Total">#REF!</definedName>
    <definedName name="SCH_366_Female" localSheetId="2">#REF!</definedName>
    <definedName name="SCH_366_Female" localSheetId="1">#REF!</definedName>
    <definedName name="SCH_366_Female">#REF!</definedName>
    <definedName name="SCH_366_Male" localSheetId="2">#REF!</definedName>
    <definedName name="SCH_366_Male" localSheetId="1">#REF!</definedName>
    <definedName name="SCH_366_Male">#REF!</definedName>
    <definedName name="SCH_366_Total" localSheetId="2">#REF!</definedName>
    <definedName name="SCH_366_Total" localSheetId="1">#REF!</definedName>
    <definedName name="SCH_366_Total">#REF!</definedName>
    <definedName name="SCH_367_Female" localSheetId="2">#REF!</definedName>
    <definedName name="SCH_367_Female" localSheetId="1">#REF!</definedName>
    <definedName name="SCH_367_Female">#REF!</definedName>
    <definedName name="SCH_367_Male" localSheetId="2">#REF!</definedName>
    <definedName name="SCH_367_Male" localSheetId="1">#REF!</definedName>
    <definedName name="SCH_367_Male">#REF!</definedName>
    <definedName name="SCH_367_Total" localSheetId="2">#REF!</definedName>
    <definedName name="SCH_367_Total" localSheetId="1">#REF!</definedName>
    <definedName name="SCH_367_Total">#REF!</definedName>
    <definedName name="SCH_368_Female" localSheetId="2">#REF!</definedName>
    <definedName name="SCH_368_Female" localSheetId="1">#REF!</definedName>
    <definedName name="SCH_368_Female">#REF!</definedName>
    <definedName name="SCH_368_Male" localSheetId="2">#REF!</definedName>
    <definedName name="SCH_368_Male" localSheetId="1">#REF!</definedName>
    <definedName name="SCH_368_Male">#REF!</definedName>
    <definedName name="SCH_368_Total" localSheetId="2">#REF!</definedName>
    <definedName name="SCH_368_Total" localSheetId="1">#REF!</definedName>
    <definedName name="SCH_368_Total">#REF!</definedName>
    <definedName name="SCH_369_Female" localSheetId="2">#REF!</definedName>
    <definedName name="SCH_369_Female" localSheetId="1">#REF!</definedName>
    <definedName name="SCH_369_Female">#REF!</definedName>
    <definedName name="SCH_369_Male" localSheetId="2">#REF!</definedName>
    <definedName name="SCH_369_Male" localSheetId="1">#REF!</definedName>
    <definedName name="SCH_369_Male">#REF!</definedName>
    <definedName name="SCH_369_Total" localSheetId="2">#REF!</definedName>
    <definedName name="SCH_369_Total" localSheetId="1">#REF!</definedName>
    <definedName name="SCH_369_Total">#REF!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3" i="66" l="1"/>
  <c r="C63" i="66"/>
  <c r="B60" i="66" s="1"/>
  <c r="B2" i="66"/>
  <c r="D63" i="65"/>
  <c r="C63" i="65"/>
  <c r="B60" i="65" s="1"/>
  <c r="B2" i="65"/>
  <c r="D63" i="67"/>
  <c r="C63" i="67"/>
  <c r="B60" i="67" s="1"/>
  <c r="B2" i="67"/>
  <c r="B64" i="63" l="1"/>
  <c r="B63" i="63"/>
  <c r="B2" i="63"/>
  <c r="B64" i="62"/>
  <c r="B63" i="62"/>
  <c r="B2" i="62"/>
  <c r="B64" i="61"/>
  <c r="B63" i="61"/>
  <c r="B2" i="61"/>
  <c r="B64" i="59" l="1"/>
  <c r="B63" i="59"/>
  <c r="A3" i="59"/>
  <c r="B2" i="59"/>
  <c r="B64" i="58"/>
  <c r="B63" i="58"/>
  <c r="A3" i="58"/>
  <c r="B2" i="58"/>
  <c r="B64" i="56" l="1"/>
  <c r="B63" i="56"/>
  <c r="A3" i="56"/>
  <c r="B2" i="56"/>
</calcChain>
</file>

<file path=xl/sharedStrings.xml><?xml version="1.0" encoding="utf-8"?>
<sst xmlns="http://schemas.openxmlformats.org/spreadsheetml/2006/main" count="1269" uniqueCount="88">
  <si>
    <t>State</t>
  </si>
  <si>
    <t>Total Students</t>
  </si>
  <si>
    <t>Race/Ethnicity of Students Without and With Disabilities Served Under IDEA1</t>
  </si>
  <si>
    <t>Students  With Disabilities Served Under  IDEA</t>
  </si>
  <si>
    <t>Students With Disabilities Served Only Under Section 504</t>
  </si>
  <si>
    <t>English Language Learners</t>
  </si>
  <si>
    <r>
      <t>Number of Schools</t>
    </r>
    <r>
      <rPr>
        <b/>
        <sz val="10"/>
        <color theme="0"/>
        <rFont val="Arial"/>
        <family val="2"/>
      </rPr>
      <t>a</t>
    </r>
  </si>
  <si>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</si>
  <si>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</si>
  <si>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</si>
  <si>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</si>
  <si>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</si>
  <si>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</si>
  <si>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</si>
  <si>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</si>
  <si>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</si>
  <si>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t>Percent </t>
  </si>
  <si>
    <r>
      <t>Percent</t>
    </r>
    <r>
      <rPr>
        <b/>
        <vertAlign val="superscript"/>
        <sz val="10"/>
        <rFont val="Arial"/>
        <family val="2"/>
      </rPr>
      <t>2</t>
    </r>
  </si>
  <si>
    <t>Corporal punishment</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</si>
  <si>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</si>
  <si>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</si>
  <si>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</si>
  <si>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</si>
  <si>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</si>
  <si>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</si>
  <si>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</si>
  <si>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</si>
  <si>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</si>
  <si>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</si>
  <si>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</si>
  <si>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</si>
  <si>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</si>
  <si>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</si>
  <si>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</si>
  <si>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</si>
  <si>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</si>
  <si>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</si>
  <si>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</si>
  <si>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</si>
  <si>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</si>
  <si>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</si>
  <si>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</si>
  <si>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</si>
  <si>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</si>
  <si>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</si>
  <si>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</si>
  <si>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</si>
  <si>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</si>
  <si>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</si>
  <si>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</si>
  <si>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</si>
  <si>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</si>
  <si>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</si>
  <si>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</si>
  <si>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</si>
  <si>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</si>
  <si>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</si>
  <si>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</si>
  <si>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</si>
  <si>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</si>
  <si>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</si>
  <si>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</si>
  <si>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</si>
  <si>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</si>
  <si>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</si>
  <si>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</si>
  <si>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</si>
  <si>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</si>
  <si>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</si>
  <si>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</si>
  <si>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</si>
  <si>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Data by race/ethnicity were collected only for students without and with disabilities served under the Individuals with Disabilities Education Act (IDEA), and not for students with disabilities served solely under Section 504 of the Rehabilitation Act of 1973.</t>
  </si>
  <si>
    <t xml:space="preserve">  Percentages reflect the race/ethnic composition of students without and with disabilities served under IDEA.</t>
  </si>
  <si>
    <t>2 Percentage over all public school students without and with disabilities (both students with disabilities served under IDEA and students with disabilities served solely under Section 504).</t>
  </si>
  <si>
    <t xml:space="preserve">            Data reported in this table represent 100.0% of responding schools.</t>
  </si>
  <si>
    <t>SOURCE: U.S. Department of Education, Office for Civil Rights, Civil Rights Data Collection, 2015-16, available at https://ocrdata.ed.gov. Data notes are available at https://ocrdata.ed.gov/Downloads/Data-Notes-2015-16-CRDC.pdf.</t>
  </si>
  <si>
    <t>Number of Schools</t>
  </si>
  <si>
    <t>Students With Disabilities</t>
  </si>
  <si>
    <r>
      <t>Race/Ethnicity of Students With Disabilities Served Under IDEA</t>
    </r>
    <r>
      <rPr>
        <b/>
        <vertAlign val="superscript"/>
        <sz val="10"/>
        <rFont val="Arial"/>
        <family val="2"/>
      </rPr>
      <t>1</t>
    </r>
  </si>
  <si>
    <t xml:space="preserve">English Language Learners With Disabilities </t>
  </si>
  <si>
    <t>1 Data by race/ethnicity were collected only for students with disabilities served under the Individuals with Disabilities Education Act (IDEA), and not for students with disabilities served solely under Section 504 of the Rehabilitation Act of 1973.</t>
  </si>
  <si>
    <t xml:space="preserve">  Percentages reflect the race/ethnic composition of students with disabilities served under IDEA.</t>
  </si>
  <si>
    <t>2 Percentage based on all public school students with disabilities (including students with disabilities served under IDEA and students with disabilities served solely under Section 504).</t>
  </si>
  <si>
    <r>
      <rPr>
        <vertAlign val="superscript"/>
        <sz val="10"/>
        <rFont val="Arial"/>
        <family val="2"/>
      </rPr>
      <t>2</t>
    </r>
    <r>
      <rPr>
        <sz val="10"/>
        <rFont val="Arial"/>
        <family val="2"/>
      </rPr>
      <t xml:space="preserve"> Percentage based on all public school students with disabilities (including students with disabilities served under IDEA and students with disabilities served solely under Section 504).</t>
    </r>
  </si>
  <si>
    <t>Students Without Disabilities</t>
  </si>
  <si>
    <t>Race/Ethnicity of Students Without Disabilities</t>
  </si>
  <si>
    <t xml:space="preserve">English Language Learners Without Disabilities </t>
  </si>
  <si>
    <t>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</si>
</sst>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_)"/>
  </numFmts>
  <fonts count="36"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sz val="8"/>
      <name val="Calibri"/>
      <family val="2"/>
      <scheme val="minor"/>
    </font>
    <font>
      <b/>
      <sz val="14"/>
      <color rgb="FF333399"/>
      <name val="Arial"/>
      <family val="2"/>
    </font>
    <font>
      <b/>
      <vertAlign val="superscrip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s>
  <fills count="35">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19" fillId="0" borderId="0" applyNumberFormat="0" applyFill="0" applyBorder="0" applyAlignment="0" applyProtection="0"/>
    <xf numFmtId="0" fontId="20" fillId="0" borderId="32" applyNumberFormat="0" applyFill="0" applyAlignment="0" applyProtection="0"/>
    <xf numFmtId="0" fontId="21" fillId="0" borderId="33" applyNumberFormat="0" applyFill="0" applyAlignment="0" applyProtection="0"/>
    <xf numFmtId="0" fontId="22" fillId="0" borderId="34"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5" applyNumberFormat="0" applyAlignment="0" applyProtection="0"/>
    <xf numFmtId="0" fontId="27" fillId="8" borderId="36" applyNumberFormat="0" applyAlignment="0" applyProtection="0"/>
    <xf numFmtId="0" fontId="28" fillId="8" borderId="35" applyNumberFormat="0" applyAlignment="0" applyProtection="0"/>
    <xf numFmtId="0" fontId="29" fillId="0" borderId="37" applyNumberFormat="0" applyFill="0" applyAlignment="0" applyProtection="0"/>
    <xf numFmtId="0" fontId="30" fillId="9" borderId="38" applyNumberFormat="0" applyAlignment="0" applyProtection="0"/>
    <xf numFmtId="0" fontId="31" fillId="0" borderId="0" applyNumberFormat="0" applyFill="0" applyBorder="0" applyAlignment="0" applyProtection="0"/>
    <xf numFmtId="0" fontId="4" fillId="10" borderId="39" applyNumberFormat="0" applyFont="0" applyAlignment="0" applyProtection="0"/>
    <xf numFmtId="0" fontId="32" fillId="0" borderId="0" applyNumberFormat="0" applyFill="0" applyBorder="0" applyAlignment="0" applyProtection="0"/>
    <xf numFmtId="0" fontId="33" fillId="0" borderId="40" applyNumberFormat="0" applyFill="0" applyAlignment="0" applyProtection="0"/>
    <xf numFmtId="0" fontId="3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106">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37" fontId="13" fillId="0" borderId="27" xfId="33" applyNumberFormat="1" applyFont="1" applyFill="1" applyBorder="1"/>
    <xf numFmtId="165" fontId="13" fillId="0" borderId="28"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5"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164" fontId="13" fillId="0" borderId="27" xfId="35" quotePrefix="1" applyNumberFormat="1" applyFont="1" applyFill="1" applyBorder="1" applyAlignment="1">
      <alignment horizontal="right"/>
    </xf>
    <xf numFmtId="164" fontId="13" fillId="0" borderId="24" xfId="35" applyNumberFormat="1" applyFont="1" applyFill="1" applyBorder="1" applyAlignment="1">
      <alignment horizontal="right"/>
    </xf>
    <xf numFmtId="165" fontId="13" fillId="0" borderId="22" xfId="35" applyNumberFormat="1" applyFont="1" applyFill="1" applyBorder="1" applyAlignment="1">
      <alignment horizontal="right"/>
    </xf>
    <xf numFmtId="164" fontId="13" fillId="0" borderId="24" xfId="35" quotePrefix="1" applyNumberFormat="1" applyFont="1" applyFill="1" applyBorder="1" applyAlignment="1">
      <alignment horizontal="right"/>
    </xf>
    <xf numFmtId="165" fontId="13" fillId="0" borderId="31" xfId="35" applyNumberFormat="1" applyFont="1" applyFill="1" applyBorder="1" applyAlignment="1">
      <alignment horizontal="right"/>
    </xf>
    <xf numFmtId="164" fontId="13" fillId="0" borderId="2" xfId="35" applyNumberFormat="1" applyFont="1" applyFill="1" applyBorder="1" applyAlignment="1">
      <alignment horizontal="right"/>
    </xf>
    <xf numFmtId="164" fontId="13" fillId="0" borderId="2" xfId="35" quotePrefix="1" applyNumberFormat="1" applyFont="1" applyFill="1" applyBorder="1" applyAlignment="1">
      <alignment horizontal="right"/>
    </xf>
    <xf numFmtId="165" fontId="13" fillId="0" borderId="2" xfId="35"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5" applyFont="1" applyFill="1" applyBorder="1"/>
    <xf numFmtId="0" fontId="7" fillId="2" borderId="0" xfId="33" applyFont="1" applyFill="1" applyBorder="1"/>
    <xf numFmtId="0" fontId="13" fillId="3" borderId="29" xfId="34" applyFont="1" applyFill="1" applyBorder="1" applyAlignment="1">
      <alignment horizontal="left" vertical="center"/>
    </xf>
    <xf numFmtId="164" fontId="13" fillId="3" borderId="20" xfId="35" applyNumberFormat="1" applyFont="1" applyFill="1" applyBorder="1" applyAlignment="1">
      <alignment horizontal="right"/>
    </xf>
    <xf numFmtId="0" fontId="13" fillId="0" borderId="0" xfId="81" applyFont="1" applyFill="1" applyBorder="1"/>
    <xf numFmtId="0" fontId="13" fillId="3" borderId="0" xfId="81" applyFont="1" applyFill="1" applyBorder="1"/>
    <xf numFmtId="164" fontId="13" fillId="3" borderId="20" xfId="35" quotePrefix="1" applyNumberFormat="1" applyFont="1" applyFill="1" applyBorder="1" applyAlignment="1">
      <alignment horizontal="right"/>
    </xf>
    <xf numFmtId="0" fontId="13" fillId="0" borderId="2" xfId="81" applyFont="1" applyFill="1" applyBorder="1"/>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5" fontId="13" fillId="3" borderId="11" xfId="35" applyNumberFormat="1" applyFont="1" applyFill="1" applyBorder="1" applyAlignment="1">
      <alignment horizontal="right"/>
    </xf>
    <xf numFmtId="164" fontId="13" fillId="3" borderId="5" xfId="35" applyNumberFormat="1" applyFont="1" applyFill="1" applyBorder="1" applyAlignment="1">
      <alignment horizontal="right"/>
    </xf>
    <xf numFmtId="164" fontId="13" fillId="3" borderId="21" xfId="35" quotePrefix="1" applyNumberFormat="1" applyFont="1" applyFill="1" applyBorder="1" applyAlignment="1">
      <alignment horizontal="right"/>
    </xf>
    <xf numFmtId="164" fontId="13" fillId="3" borderId="1"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164" fontId="13" fillId="0" borderId="28" xfId="35" quotePrefix="1" applyNumberFormat="1" applyFont="1" applyFill="1" applyBorder="1" applyAlignment="1">
      <alignment horizontal="right"/>
    </xf>
    <xf numFmtId="165" fontId="13" fillId="3" borderId="0" xfId="35"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164" fontId="6" fillId="0" borderId="0" xfId="35" applyNumberFormat="1" applyFont="1"/>
    <xf numFmtId="0" fontId="13" fillId="0" borderId="0" xfId="33" applyFont="1" applyFill="1" applyBorder="1" applyAlignment="1">
      <alignment vertical="center"/>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1" fontId="12" fillId="0" borderId="10" xfId="34" applyNumberFormat="1" applyFont="1" applyFill="1" applyBorder="1" applyAlignment="1">
      <alignment horizontal="center" wrapText="1"/>
    </xf>
    <xf numFmtId="1" fontId="14" fillId="0" borderId="21"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0" fontId="17" fillId="0" borderId="0" xfId="36" applyFont="1" applyAlignment="1">
      <alignment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xf numFmtId="0" fontId="13" fillId="0" borderId="0" xfId="33" applyFont="1" applyFill="1" applyBorder="1" applyAlignment="1">
      <alignment vertical="center"/>
    </xf>
  </cellXfs>
  <cellStyles count="123">
    <cellStyle name="20% - Accent1" xfId="100" builtinId="30" customBuiltin="1"/>
    <cellStyle name="20% - Accent2" xfId="104" builtinId="34" customBuiltin="1"/>
    <cellStyle name="20% - Accent3" xfId="108" builtinId="38" customBuiltin="1"/>
    <cellStyle name="20% - Accent4" xfId="112" builtinId="42" customBuiltin="1"/>
    <cellStyle name="20% - Accent5" xfId="116" builtinId="46" customBuiltin="1"/>
    <cellStyle name="20% - Accent6" xfId="120" builtinId="50" customBuiltin="1"/>
    <cellStyle name="40% - Accent1" xfId="101" builtinId="31" customBuiltin="1"/>
    <cellStyle name="40% - Accent2" xfId="105" builtinId="35" customBuiltin="1"/>
    <cellStyle name="40% - Accent3" xfId="109" builtinId="39" customBuiltin="1"/>
    <cellStyle name="40% - Accent4" xfId="113" builtinId="43" customBuiltin="1"/>
    <cellStyle name="40% - Accent5" xfId="117" builtinId="47" customBuiltin="1"/>
    <cellStyle name="40% - Accent6" xfId="121" builtinId="51" customBuiltin="1"/>
    <cellStyle name="60% - Accent1" xfId="102" builtinId="32" customBuiltin="1"/>
    <cellStyle name="60% - Accent2" xfId="106" builtinId="36" customBuiltin="1"/>
    <cellStyle name="60% - Accent3" xfId="110" builtinId="40" customBuiltin="1"/>
    <cellStyle name="60% - Accent4" xfId="114" builtinId="44" customBuiltin="1"/>
    <cellStyle name="60% - Accent5" xfId="118" builtinId="48" customBuiltin="1"/>
    <cellStyle name="60% - Accent6" xfId="122" builtinId="52" customBuiltin="1"/>
    <cellStyle name="Accent1" xfId="99" builtinId="29" customBuiltin="1"/>
    <cellStyle name="Accent2" xfId="103" builtinId="33" customBuiltin="1"/>
    <cellStyle name="Accent3" xfId="107" builtinId="37" customBuiltin="1"/>
    <cellStyle name="Accent4" xfId="111" builtinId="41" customBuiltin="1"/>
    <cellStyle name="Accent5" xfId="115" builtinId="45" customBuiltin="1"/>
    <cellStyle name="Accent6" xfId="119" builtinId="49" customBuiltin="1"/>
    <cellStyle name="Bad" xfId="88" builtinId="27" customBuiltin="1"/>
    <cellStyle name="Calculation" xfId="92" builtinId="22" customBuiltin="1"/>
    <cellStyle name="Check Cell" xfId="94" builtinId="23" customBuiltin="1"/>
    <cellStyle name="Explanatory Text" xfId="97" builtinId="53" customBuiltin="1"/>
    <cellStyle name="Followed Hyperlink" xfId="24" builtinId="9" hidden="1"/>
    <cellStyle name="Followed Hyperlink" xfId="78" builtinId="9" hidden="1"/>
    <cellStyle name="Followed Hyperlink" xfId="72" builtinId="9" hidden="1"/>
    <cellStyle name="Followed Hyperlink" xfId="76" builtinId="9" hidden="1"/>
    <cellStyle name="Followed Hyperlink" xfId="80" builtinId="9" hidden="1"/>
    <cellStyle name="Followed Hyperlink" xfId="32" builtinId="9" hidden="1"/>
    <cellStyle name="Followed Hyperlink" xfId="56" builtinId="9" hidden="1"/>
    <cellStyle name="Followed Hyperlink" xfId="62" builtinId="9" hidden="1"/>
    <cellStyle name="Followed Hyperlink" xfId="64" builtinId="9" hidden="1"/>
    <cellStyle name="Followed Hyperlink" xfId="58" builtinId="9" hidden="1"/>
    <cellStyle name="Followed Hyperlink" xfId="50" builtinId="9" hidden="1"/>
    <cellStyle name="Followed Hyperlink" xfId="42" builtinId="9" hidden="1"/>
    <cellStyle name="Followed Hyperlink" xfId="10" builtinId="9" hidden="1"/>
    <cellStyle name="Followed Hyperlink" xfId="12" builtinId="9" hidden="1"/>
    <cellStyle name="Followed Hyperlink" xfId="18" builtinId="9" hidden="1"/>
    <cellStyle name="Followed Hyperlink" xfId="30" builtinId="9" hidden="1"/>
    <cellStyle name="Followed Hyperlink" xfId="66" builtinId="9" hidden="1"/>
    <cellStyle name="Followed Hyperlink" xfId="60" builtinId="9" hidden="1"/>
    <cellStyle name="Followed Hyperlink" xfId="38" builtinId="9" hidden="1"/>
    <cellStyle name="Followed Hyperlink" xfId="74" builtinId="9" hidden="1"/>
    <cellStyle name="Followed Hyperlink" xfId="70" builtinId="9" hidden="1"/>
    <cellStyle name="Followed Hyperlink" xfId="28" builtinId="9" hidden="1"/>
    <cellStyle name="Followed Hyperlink" xfId="26" builtinId="9" hidden="1"/>
    <cellStyle name="Followed Hyperlink" xfId="48" builtinId="9" hidden="1"/>
    <cellStyle name="Followed Hyperlink" xfId="16" builtinId="9" hidden="1"/>
    <cellStyle name="Followed Hyperlink" xfId="22" builtinId="9" hidden="1"/>
    <cellStyle name="Followed Hyperlink" xfId="68" builtinId="9" hidden="1"/>
    <cellStyle name="Followed Hyperlink" xfId="54" builtinId="9" hidden="1"/>
    <cellStyle name="Followed Hyperlink" xfId="6" builtinId="9" hidden="1"/>
    <cellStyle name="Followed Hyperlink" xfId="20" builtinId="9" hidden="1"/>
    <cellStyle name="Followed Hyperlink" xfId="44" builtinId="9" hidden="1"/>
    <cellStyle name="Followed Hyperlink" xfId="46" builtinId="9" hidden="1"/>
    <cellStyle name="Followed Hyperlink" xfId="52" builtinId="9" hidden="1"/>
    <cellStyle name="Followed Hyperlink" xfId="40" builtinId="9" hidden="1"/>
    <cellStyle name="Followed Hyperlink" xfId="2" builtinId="9" hidden="1"/>
    <cellStyle name="Followed Hyperlink" xfId="4" builtinId="9" hidden="1"/>
    <cellStyle name="Followed Hyperlink" xfId="8" builtinId="9" hidden="1"/>
    <cellStyle name="Followed Hyperlink" xfId="14" builtinId="9" hidden="1"/>
    <cellStyle name="Good" xfId="87" builtinId="26" customBuiltin="1"/>
    <cellStyle name="Heading 1" xfId="83" builtinId="16" customBuiltin="1"/>
    <cellStyle name="Heading 2" xfId="84" builtinId="17" customBuiltin="1"/>
    <cellStyle name="Heading 3" xfId="85" builtinId="18" customBuiltin="1"/>
    <cellStyle name="Heading 4" xfId="86" builtinId="19" customBuiltin="1"/>
    <cellStyle name="Hyperlink" xfId="51" builtinId="8" hidden="1"/>
    <cellStyle name="Hyperlink" xfId="73" builtinId="8" hidden="1"/>
    <cellStyle name="Hyperlink" xfId="69" builtinId="8" hidden="1"/>
    <cellStyle name="Hyperlink" xfId="71" builtinId="8" hidden="1"/>
    <cellStyle name="Hyperlink" xfId="77" builtinId="8" hidden="1"/>
    <cellStyle name="Hyperlink" xfId="79" builtinId="8" hidden="1"/>
    <cellStyle name="Hyperlink" xfId="61" builtinId="8" hidden="1"/>
    <cellStyle name="Hyperlink" xfId="67" builtinId="8" hidden="1"/>
    <cellStyle name="Hyperlink" xfId="59" builtinId="8" hidden="1"/>
    <cellStyle name="Hyperlink" xfId="55" builtinId="8" hidden="1"/>
    <cellStyle name="Hyperlink" xfId="63" builtinId="8" hidden="1"/>
    <cellStyle name="Hyperlink" xfId="75" builtinId="8" hidden="1"/>
    <cellStyle name="Hyperlink" xfId="37" builtinId="8" hidden="1"/>
    <cellStyle name="Hyperlink" xfId="15" builtinId="8" hidden="1"/>
    <cellStyle name="Hyperlink" xfId="41" builtinId="8" hidden="1"/>
    <cellStyle name="Hyperlink" xfId="65" builtinId="8" hidden="1"/>
    <cellStyle name="Hyperlink" xfId="57" builtinId="8" hidden="1"/>
    <cellStyle name="Hyperlink" xfId="23" builtinId="8" hidden="1"/>
    <cellStyle name="Hyperlink" xfId="25" builtinId="8" hidden="1"/>
    <cellStyle name="Hyperlink" xfId="27" builtinId="8" hidden="1"/>
    <cellStyle name="Hyperlink" xfId="31"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29" builtinId="8" hidden="1"/>
    <cellStyle name="Hyperlink" xfId="7" builtinId="8" hidden="1"/>
    <cellStyle name="Hyperlink" xfId="19" builtinId="8" hidden="1"/>
    <cellStyle name="Hyperlink" xfId="5" builtinId="8" hidden="1"/>
    <cellStyle name="Hyperlink" xfId="9" builtinId="8" hidden="1"/>
    <cellStyle name="Hyperlink" xfId="3" builtinId="8" hidden="1"/>
    <cellStyle name="Hyperlink" xfId="1" builtinId="8" hidden="1"/>
    <cellStyle name="Hyperlink" xfId="11" builtinId="8" hidden="1"/>
    <cellStyle name="Hyperlink" xfId="13" builtinId="8" hidden="1"/>
    <cellStyle name="Hyperlink" xfId="17" builtinId="8" hidden="1"/>
    <cellStyle name="Hyperlink" xfId="21" builtinId="8" hidden="1"/>
    <cellStyle name="Hyperlink" xfId="53" builtinId="8" hidden="1"/>
    <cellStyle name="Input" xfId="90" builtinId="20" customBuiltin="1"/>
    <cellStyle name="Linked Cell" xfId="93" builtinId="24" customBuiltin="1"/>
    <cellStyle name="Neutral" xfId="89" builtinId="28" customBuiltin="1"/>
    <cellStyle name="Normal" xfId="0" builtinId="0"/>
    <cellStyle name="Normal 2 2" xfId="33"/>
    <cellStyle name="Normal 3" xfId="35"/>
    <cellStyle name="Normal 6" xfId="34"/>
    <cellStyle name="Normal 9" xfId="36"/>
    <cellStyle name="Normal 9 2" xfId="81"/>
    <cellStyle name="Note" xfId="96" builtinId="10" customBuiltin="1"/>
    <cellStyle name="Output" xfId="91" builtinId="21" customBuiltin="1"/>
    <cellStyle name="Title" xfId="82" builtinId="15" customBuiltin="1"/>
    <cellStyle name="Total" xfId="98" builtinId="25" customBuiltin="1"/>
    <cellStyle name="Warning Text" xfId="95"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showGridLines="0" tabSelected="1" zoomScale="80" zoomScaleNormal="80" workbookViewId="0"/>
  </sheetViews>
  <sheetFormatPr defaultColWidth="10.140625" defaultRowHeight="15" customHeight="1" x14ac:dyDescent="0.2"/>
  <cols>
    <col min="1" max="1" width="3.140625" style="36" customWidth="1"/>
    <col min="2" max="2" width="19.28515625" style="6" customWidth="1"/>
    <col min="3" max="21" width="13.140625" style="6" customWidth="1"/>
    <col min="22" max="22" width="13.140625" style="5" customWidth="1"/>
    <col min="23" max="23" width="13.140625" style="37" customWidth="1"/>
    <col min="24" max="25" width="13.140625" style="6" customWidth="1"/>
    <col min="26" max="16384" width="10.140625" style="38"/>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97" t="str">
        <f>CONCATENATE("Number and percentage of public school students with and without disabilities receiving ",LOWER(A7), " by race/ethnicity, disability status, and English proficiency, by state: School Year 2015-16")</f>
        <v>Number and percentage of public school students with and without disabilities receiving corporal punishment by race/ethnicity, disability status,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5" s="6" customFormat="1" ht="15" customHeight="1" thickBot="1" x14ac:dyDescent="0.3">
      <c r="A3" s="82">
        <f>C7-T7</f>
        <v>90415</v>
      </c>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98" t="s">
        <v>0</v>
      </c>
      <c r="C4" s="100" t="s">
        <v>1</v>
      </c>
      <c r="D4" s="102" t="s">
        <v>2</v>
      </c>
      <c r="E4" s="103"/>
      <c r="F4" s="103"/>
      <c r="G4" s="103"/>
      <c r="H4" s="103"/>
      <c r="I4" s="103"/>
      <c r="J4" s="103"/>
      <c r="K4" s="103"/>
      <c r="L4" s="103"/>
      <c r="M4" s="103"/>
      <c r="N4" s="103"/>
      <c r="O4" s="103"/>
      <c r="P4" s="103"/>
      <c r="Q4" s="104"/>
      <c r="R4" s="93" t="s">
        <v>3</v>
      </c>
      <c r="S4" s="94"/>
      <c r="T4" s="93" t="s">
        <v>4</v>
      </c>
      <c r="U4" s="94"/>
      <c r="V4" s="93" t="s">
        <v>5</v>
      </c>
      <c r="W4" s="94"/>
      <c r="X4" s="84" t="s">
        <v>6</v>
      </c>
      <c r="Y4" s="86" t="s">
        <v>7</v>
      </c>
    </row>
    <row r="5" spans="1:25" s="12" customFormat="1" ht="24.95" customHeight="1" x14ac:dyDescent="0.2">
      <c r="A5" s="11"/>
      <c r="B5" s="99"/>
      <c r="C5" s="101"/>
      <c r="D5" s="88" t="s">
        <v>8</v>
      </c>
      <c r="E5" s="89"/>
      <c r="F5" s="90" t="s">
        <v>9</v>
      </c>
      <c r="G5" s="89"/>
      <c r="H5" s="91" t="s">
        <v>10</v>
      </c>
      <c r="I5" s="89"/>
      <c r="J5" s="91" t="s">
        <v>11</v>
      </c>
      <c r="K5" s="89"/>
      <c r="L5" s="91" t="s">
        <v>12</v>
      </c>
      <c r="M5" s="89"/>
      <c r="N5" s="91" t="s">
        <v>13</v>
      </c>
      <c r="O5" s="89"/>
      <c r="P5" s="91" t="s">
        <v>14</v>
      </c>
      <c r="Q5" s="92"/>
      <c r="R5" s="95"/>
      <c r="S5" s="96"/>
      <c r="T5" s="95"/>
      <c r="U5" s="96"/>
      <c r="V5" s="95"/>
      <c r="W5" s="96"/>
      <c r="X5" s="85"/>
      <c r="Y5" s="87"/>
    </row>
    <row r="6" spans="1:25" s="12" customFormat="1" ht="15" customHeight="1" thickBot="1" x14ac:dyDescent="0.25">
      <c r="A6" s="11"/>
      <c r="B6" s="13"/>
      <c r="C6" s="14"/>
      <c r="D6" s="15" t="s">
        <v>15</v>
      </c>
      <c r="E6" s="17" t="s">
        <v>16</v>
      </c>
      <c r="F6" s="18" t="s">
        <v>15</v>
      </c>
      <c r="G6" s="17" t="s">
        <v>16</v>
      </c>
      <c r="H6" s="18" t="s">
        <v>15</v>
      </c>
      <c r="I6" s="17" t="s">
        <v>16</v>
      </c>
      <c r="J6" s="18" t="s">
        <v>15</v>
      </c>
      <c r="K6" s="17" t="s">
        <v>16</v>
      </c>
      <c r="L6" s="18" t="s">
        <v>15</v>
      </c>
      <c r="M6" s="17" t="s">
        <v>16</v>
      </c>
      <c r="N6" s="18" t="s">
        <v>15</v>
      </c>
      <c r="O6" s="17" t="s">
        <v>16</v>
      </c>
      <c r="P6" s="18" t="s">
        <v>15</v>
      </c>
      <c r="Q6" s="19" t="s">
        <v>16</v>
      </c>
      <c r="R6" s="15" t="s">
        <v>15</v>
      </c>
      <c r="S6" s="16" t="s">
        <v>17</v>
      </c>
      <c r="T6" s="15" t="s">
        <v>15</v>
      </c>
      <c r="U6" s="16" t="s">
        <v>17</v>
      </c>
      <c r="V6" s="18" t="s">
        <v>15</v>
      </c>
      <c r="W6" s="16" t="s">
        <v>17</v>
      </c>
      <c r="X6" s="20"/>
      <c r="Y6" s="21"/>
    </row>
    <row r="7" spans="1:25" s="24" customFormat="1" ht="15" customHeight="1" x14ac:dyDescent="0.2">
      <c r="A7" s="22" t="s">
        <v>18</v>
      </c>
      <c r="B7" s="62" t="s">
        <v>19</v>
      </c>
      <c r="C7" s="63">
        <v>92479</v>
      </c>
      <c r="D7" s="68">
        <v>1637</v>
      </c>
      <c r="E7" s="69">
        <v>1.8105</v>
      </c>
      <c r="F7" s="70">
        <v>127</v>
      </c>
      <c r="G7" s="69">
        <v>0.14046</v>
      </c>
      <c r="H7" s="70">
        <v>6937</v>
      </c>
      <c r="I7" s="69">
        <v>7.6723999999999997</v>
      </c>
      <c r="J7" s="70">
        <v>35145</v>
      </c>
      <c r="K7" s="69">
        <v>38.871000000000002</v>
      </c>
      <c r="L7" s="70">
        <v>44747</v>
      </c>
      <c r="M7" s="69">
        <v>49.491</v>
      </c>
      <c r="N7" s="71">
        <v>63</v>
      </c>
      <c r="O7" s="69">
        <v>6.9680000000000006E-2</v>
      </c>
      <c r="P7" s="72">
        <v>1759</v>
      </c>
      <c r="Q7" s="73">
        <v>1.94547</v>
      </c>
      <c r="R7" s="74">
        <v>14445</v>
      </c>
      <c r="S7" s="79">
        <v>15.62</v>
      </c>
      <c r="T7" s="74">
        <v>2064</v>
      </c>
      <c r="U7" s="73">
        <v>2.2318600000000002</v>
      </c>
      <c r="V7" s="74">
        <v>2059</v>
      </c>
      <c r="W7" s="73">
        <v>2.226</v>
      </c>
      <c r="X7" s="80">
        <v>96360</v>
      </c>
      <c r="Y7" s="81">
        <v>99.998999999999995</v>
      </c>
    </row>
    <row r="8" spans="1:25" s="24" customFormat="1" ht="15" customHeight="1" x14ac:dyDescent="0.2">
      <c r="A8" s="22" t="s">
        <v>18</v>
      </c>
      <c r="B8" s="64" t="s">
        <v>20</v>
      </c>
      <c r="C8" s="39">
        <v>15804</v>
      </c>
      <c r="D8" s="40">
        <v>174</v>
      </c>
      <c r="E8" s="42">
        <v>1.109</v>
      </c>
      <c r="F8" s="44">
        <v>25</v>
      </c>
      <c r="G8" s="42">
        <v>0.15934000000000001</v>
      </c>
      <c r="H8" s="43">
        <v>608</v>
      </c>
      <c r="I8" s="42">
        <v>3.8751000000000002</v>
      </c>
      <c r="J8" s="44">
        <v>5122</v>
      </c>
      <c r="K8" s="42">
        <v>32.645000000000003</v>
      </c>
      <c r="L8" s="44">
        <v>9540</v>
      </c>
      <c r="M8" s="42">
        <v>60.802999999999997</v>
      </c>
      <c r="N8" s="44">
        <v>9</v>
      </c>
      <c r="O8" s="42">
        <v>5.7360000000000001E-2</v>
      </c>
      <c r="P8" s="48">
        <v>212</v>
      </c>
      <c r="Q8" s="41">
        <v>1.35118</v>
      </c>
      <c r="R8" s="47">
        <v>2183</v>
      </c>
      <c r="S8" s="46">
        <v>13.813000000000001</v>
      </c>
      <c r="T8" s="40">
        <v>114</v>
      </c>
      <c r="U8" s="41">
        <v>0.72133999999999998</v>
      </c>
      <c r="V8" s="40">
        <v>332</v>
      </c>
      <c r="W8" s="41">
        <v>2.101</v>
      </c>
      <c r="X8" s="25">
        <v>1400</v>
      </c>
      <c r="Y8" s="26">
        <v>100</v>
      </c>
    </row>
    <row r="9" spans="1:25" s="24" customFormat="1" ht="15" customHeight="1" x14ac:dyDescent="0.2">
      <c r="A9" s="22" t="s">
        <v>18</v>
      </c>
      <c r="B9" s="65" t="s">
        <v>21</v>
      </c>
      <c r="C9" s="63">
        <v>0</v>
      </c>
      <c r="D9" s="68">
        <v>0</v>
      </c>
      <c r="E9" s="69">
        <v>0</v>
      </c>
      <c r="F9" s="70">
        <v>0</v>
      </c>
      <c r="G9" s="69">
        <v>0</v>
      </c>
      <c r="H9" s="70">
        <v>0</v>
      </c>
      <c r="I9" s="69">
        <v>0</v>
      </c>
      <c r="J9" s="71">
        <v>0</v>
      </c>
      <c r="K9" s="69">
        <v>0</v>
      </c>
      <c r="L9" s="71">
        <v>0</v>
      </c>
      <c r="M9" s="69">
        <v>0</v>
      </c>
      <c r="N9" s="70">
        <v>0</v>
      </c>
      <c r="O9" s="69">
        <v>0</v>
      </c>
      <c r="P9" s="75">
        <v>0</v>
      </c>
      <c r="Q9" s="73">
        <v>0</v>
      </c>
      <c r="R9" s="76">
        <v>0</v>
      </c>
      <c r="S9" s="79">
        <v>0</v>
      </c>
      <c r="T9" s="76">
        <v>0</v>
      </c>
      <c r="U9" s="73">
        <v>0</v>
      </c>
      <c r="V9" s="76">
        <v>0</v>
      </c>
      <c r="W9" s="73">
        <v>0</v>
      </c>
      <c r="X9" s="80">
        <v>503</v>
      </c>
      <c r="Y9" s="81">
        <v>100</v>
      </c>
    </row>
    <row r="10" spans="1:25" s="24" customFormat="1" ht="15" customHeight="1" x14ac:dyDescent="0.2">
      <c r="A10" s="22" t="s">
        <v>18</v>
      </c>
      <c r="B10" s="64" t="s">
        <v>22</v>
      </c>
      <c r="C10" s="39">
        <v>4</v>
      </c>
      <c r="D10" s="47">
        <v>0</v>
      </c>
      <c r="E10" s="42">
        <v>0</v>
      </c>
      <c r="F10" s="44">
        <v>0</v>
      </c>
      <c r="G10" s="42">
        <v>0</v>
      </c>
      <c r="H10" s="43">
        <v>1</v>
      </c>
      <c r="I10" s="42">
        <v>25</v>
      </c>
      <c r="J10" s="44">
        <v>0</v>
      </c>
      <c r="K10" s="42">
        <v>0</v>
      </c>
      <c r="L10" s="43">
        <v>3</v>
      </c>
      <c r="M10" s="42">
        <v>75</v>
      </c>
      <c r="N10" s="43">
        <v>0</v>
      </c>
      <c r="O10" s="42">
        <v>0</v>
      </c>
      <c r="P10" s="45">
        <v>0</v>
      </c>
      <c r="Q10" s="41">
        <v>0</v>
      </c>
      <c r="R10" s="47">
        <v>2</v>
      </c>
      <c r="S10" s="46">
        <v>50</v>
      </c>
      <c r="T10" s="47">
        <v>0</v>
      </c>
      <c r="U10" s="41">
        <v>0</v>
      </c>
      <c r="V10" s="47">
        <v>0</v>
      </c>
      <c r="W10" s="41">
        <v>0</v>
      </c>
      <c r="X10" s="25">
        <v>1977</v>
      </c>
      <c r="Y10" s="26">
        <v>100</v>
      </c>
    </row>
    <row r="11" spans="1:25" s="24" customFormat="1" ht="15" customHeight="1" x14ac:dyDescent="0.2">
      <c r="A11" s="22" t="s">
        <v>18</v>
      </c>
      <c r="B11" s="65" t="s">
        <v>23</v>
      </c>
      <c r="C11" s="63">
        <v>11175</v>
      </c>
      <c r="D11" s="68">
        <v>21</v>
      </c>
      <c r="E11" s="69">
        <v>0.19420000000000001</v>
      </c>
      <c r="F11" s="71">
        <v>14</v>
      </c>
      <c r="G11" s="69">
        <v>0.1295</v>
      </c>
      <c r="H11" s="70">
        <v>387</v>
      </c>
      <c r="I11" s="69">
        <v>3.5796999999999999</v>
      </c>
      <c r="J11" s="70">
        <v>3214</v>
      </c>
      <c r="K11" s="69">
        <v>29.728999999999999</v>
      </c>
      <c r="L11" s="70">
        <v>6940</v>
      </c>
      <c r="M11" s="69">
        <v>64.194000000000003</v>
      </c>
      <c r="N11" s="70">
        <v>8</v>
      </c>
      <c r="O11" s="69">
        <v>7.3999999999999996E-2</v>
      </c>
      <c r="P11" s="75">
        <v>227</v>
      </c>
      <c r="Q11" s="73">
        <v>2.09971</v>
      </c>
      <c r="R11" s="68">
        <v>1846</v>
      </c>
      <c r="S11" s="79">
        <v>16.518999999999998</v>
      </c>
      <c r="T11" s="76">
        <v>364</v>
      </c>
      <c r="U11" s="73">
        <v>3.2572700000000001</v>
      </c>
      <c r="V11" s="76">
        <v>261</v>
      </c>
      <c r="W11" s="73">
        <v>2.3359999999999999</v>
      </c>
      <c r="X11" s="80">
        <v>1092</v>
      </c>
      <c r="Y11" s="81">
        <v>100</v>
      </c>
    </row>
    <row r="12" spans="1:25" s="24" customFormat="1" ht="15" customHeight="1" x14ac:dyDescent="0.2">
      <c r="A12" s="22" t="s">
        <v>18</v>
      </c>
      <c r="B12" s="64" t="s">
        <v>24</v>
      </c>
      <c r="C12" s="39">
        <v>0</v>
      </c>
      <c r="D12" s="40">
        <v>0</v>
      </c>
      <c r="E12" s="42">
        <v>0</v>
      </c>
      <c r="F12" s="43">
        <v>0</v>
      </c>
      <c r="G12" s="42">
        <v>0</v>
      </c>
      <c r="H12" s="44">
        <v>0</v>
      </c>
      <c r="I12" s="42">
        <v>0</v>
      </c>
      <c r="J12" s="44">
        <v>0</v>
      </c>
      <c r="K12" s="42">
        <v>0</v>
      </c>
      <c r="L12" s="44">
        <v>0</v>
      </c>
      <c r="M12" s="42">
        <v>0</v>
      </c>
      <c r="N12" s="43">
        <v>0</v>
      </c>
      <c r="O12" s="42">
        <v>0</v>
      </c>
      <c r="P12" s="48">
        <v>0</v>
      </c>
      <c r="Q12" s="41">
        <v>0</v>
      </c>
      <c r="R12" s="40">
        <v>0</v>
      </c>
      <c r="S12" s="46">
        <v>0</v>
      </c>
      <c r="T12" s="47">
        <v>0</v>
      </c>
      <c r="U12" s="41">
        <v>0</v>
      </c>
      <c r="V12" s="47">
        <v>0</v>
      </c>
      <c r="W12" s="41">
        <v>0</v>
      </c>
      <c r="X12" s="25">
        <v>10138</v>
      </c>
      <c r="Y12" s="26">
        <v>100</v>
      </c>
    </row>
    <row r="13" spans="1:25" s="24" customFormat="1" ht="15" customHeight="1" x14ac:dyDescent="0.2">
      <c r="A13" s="22" t="s">
        <v>18</v>
      </c>
      <c r="B13" s="65" t="s">
        <v>25</v>
      </c>
      <c r="C13" s="63">
        <v>0</v>
      </c>
      <c r="D13" s="68">
        <v>0</v>
      </c>
      <c r="E13" s="69">
        <v>0</v>
      </c>
      <c r="F13" s="71">
        <v>0</v>
      </c>
      <c r="G13" s="69">
        <v>0</v>
      </c>
      <c r="H13" s="70">
        <v>0</v>
      </c>
      <c r="I13" s="69">
        <v>0</v>
      </c>
      <c r="J13" s="71">
        <v>0</v>
      </c>
      <c r="K13" s="69">
        <v>0</v>
      </c>
      <c r="L13" s="70">
        <v>0</v>
      </c>
      <c r="M13" s="69">
        <v>0</v>
      </c>
      <c r="N13" s="70">
        <v>0</v>
      </c>
      <c r="O13" s="69">
        <v>0</v>
      </c>
      <c r="P13" s="72">
        <v>0</v>
      </c>
      <c r="Q13" s="73">
        <v>0</v>
      </c>
      <c r="R13" s="76">
        <v>0</v>
      </c>
      <c r="S13" s="79">
        <v>0</v>
      </c>
      <c r="T13" s="68">
        <v>0</v>
      </c>
      <c r="U13" s="73">
        <v>0</v>
      </c>
      <c r="V13" s="68">
        <v>0</v>
      </c>
      <c r="W13" s="73">
        <v>0</v>
      </c>
      <c r="X13" s="80">
        <v>1868</v>
      </c>
      <c r="Y13" s="81">
        <v>100</v>
      </c>
    </row>
    <row r="14" spans="1:25" s="24" customFormat="1" ht="15" customHeight="1" x14ac:dyDescent="0.2">
      <c r="A14" s="22" t="s">
        <v>18</v>
      </c>
      <c r="B14" s="64" t="s">
        <v>26</v>
      </c>
      <c r="C14" s="49">
        <v>0</v>
      </c>
      <c r="D14" s="40">
        <v>0</v>
      </c>
      <c r="E14" s="42">
        <v>0</v>
      </c>
      <c r="F14" s="44">
        <v>0</v>
      </c>
      <c r="G14" s="42">
        <v>0</v>
      </c>
      <c r="H14" s="43">
        <v>0</v>
      </c>
      <c r="I14" s="42">
        <v>0</v>
      </c>
      <c r="J14" s="43">
        <v>0</v>
      </c>
      <c r="K14" s="42">
        <v>0</v>
      </c>
      <c r="L14" s="43">
        <v>0</v>
      </c>
      <c r="M14" s="42">
        <v>0</v>
      </c>
      <c r="N14" s="44">
        <v>0</v>
      </c>
      <c r="O14" s="42">
        <v>0</v>
      </c>
      <c r="P14" s="45">
        <v>0</v>
      </c>
      <c r="Q14" s="41">
        <v>0</v>
      </c>
      <c r="R14" s="40">
        <v>0</v>
      </c>
      <c r="S14" s="46">
        <v>0</v>
      </c>
      <c r="T14" s="47">
        <v>0</v>
      </c>
      <c r="U14" s="41">
        <v>0</v>
      </c>
      <c r="V14" s="47">
        <v>0</v>
      </c>
      <c r="W14" s="41">
        <v>0</v>
      </c>
      <c r="X14" s="25">
        <v>1238</v>
      </c>
      <c r="Y14" s="26">
        <v>100</v>
      </c>
    </row>
    <row r="15" spans="1:25" s="24" customFormat="1" ht="15" customHeight="1" x14ac:dyDescent="0.2">
      <c r="A15" s="22" t="s">
        <v>18</v>
      </c>
      <c r="B15" s="65" t="s">
        <v>27</v>
      </c>
      <c r="C15" s="66">
        <v>0</v>
      </c>
      <c r="D15" s="68">
        <v>0</v>
      </c>
      <c r="E15" s="69">
        <v>0</v>
      </c>
      <c r="F15" s="70">
        <v>0</v>
      </c>
      <c r="G15" s="69">
        <v>0</v>
      </c>
      <c r="H15" s="70">
        <v>0</v>
      </c>
      <c r="I15" s="69">
        <v>0</v>
      </c>
      <c r="J15" s="71">
        <v>0</v>
      </c>
      <c r="K15" s="69">
        <v>0</v>
      </c>
      <c r="L15" s="70">
        <v>0</v>
      </c>
      <c r="M15" s="69">
        <v>0</v>
      </c>
      <c r="N15" s="71">
        <v>0</v>
      </c>
      <c r="O15" s="69">
        <v>0</v>
      </c>
      <c r="P15" s="72">
        <v>0</v>
      </c>
      <c r="Q15" s="73">
        <v>0</v>
      </c>
      <c r="R15" s="68">
        <v>0</v>
      </c>
      <c r="S15" s="79">
        <v>0</v>
      </c>
      <c r="T15" s="76">
        <v>0</v>
      </c>
      <c r="U15" s="73">
        <v>0</v>
      </c>
      <c r="V15" s="76">
        <v>0</v>
      </c>
      <c r="W15" s="73">
        <v>0</v>
      </c>
      <c r="X15" s="80">
        <v>235</v>
      </c>
      <c r="Y15" s="81">
        <v>100</v>
      </c>
    </row>
    <row r="16" spans="1:25" s="24" customFormat="1" ht="15" customHeight="1" x14ac:dyDescent="0.2">
      <c r="A16" s="22" t="s">
        <v>18</v>
      </c>
      <c r="B16" s="64" t="s">
        <v>28</v>
      </c>
      <c r="C16" s="49">
        <v>10</v>
      </c>
      <c r="D16" s="47">
        <v>0</v>
      </c>
      <c r="E16" s="42">
        <v>0</v>
      </c>
      <c r="F16" s="43">
        <v>0</v>
      </c>
      <c r="G16" s="42">
        <v>0</v>
      </c>
      <c r="H16" s="44">
        <v>0</v>
      </c>
      <c r="I16" s="42">
        <v>0</v>
      </c>
      <c r="J16" s="43">
        <v>10</v>
      </c>
      <c r="K16" s="42">
        <v>100</v>
      </c>
      <c r="L16" s="44">
        <v>0</v>
      </c>
      <c r="M16" s="42">
        <v>0</v>
      </c>
      <c r="N16" s="43">
        <v>0</v>
      </c>
      <c r="O16" s="42">
        <v>0</v>
      </c>
      <c r="P16" s="45">
        <v>0</v>
      </c>
      <c r="Q16" s="41">
        <v>0</v>
      </c>
      <c r="R16" s="40">
        <v>5</v>
      </c>
      <c r="S16" s="46">
        <v>50</v>
      </c>
      <c r="T16" s="40">
        <v>0</v>
      </c>
      <c r="U16" s="41">
        <v>0</v>
      </c>
      <c r="V16" s="40">
        <v>0</v>
      </c>
      <c r="W16" s="41">
        <v>0</v>
      </c>
      <c r="X16" s="25">
        <v>221</v>
      </c>
      <c r="Y16" s="26">
        <v>100</v>
      </c>
    </row>
    <row r="17" spans="1:25" s="24" customFormat="1" ht="15" customHeight="1" x14ac:dyDescent="0.2">
      <c r="A17" s="22" t="s">
        <v>18</v>
      </c>
      <c r="B17" s="65" t="s">
        <v>29</v>
      </c>
      <c r="C17" s="63">
        <v>1597</v>
      </c>
      <c r="D17" s="68">
        <v>4</v>
      </c>
      <c r="E17" s="69">
        <v>0.2646</v>
      </c>
      <c r="F17" s="71">
        <v>1</v>
      </c>
      <c r="G17" s="69">
        <v>6.6140000000000004E-2</v>
      </c>
      <c r="H17" s="70">
        <v>111</v>
      </c>
      <c r="I17" s="69">
        <v>7.3413000000000004</v>
      </c>
      <c r="J17" s="71">
        <v>336</v>
      </c>
      <c r="K17" s="69">
        <v>22.222000000000001</v>
      </c>
      <c r="L17" s="71">
        <v>984</v>
      </c>
      <c r="M17" s="69">
        <v>65.078999999999994</v>
      </c>
      <c r="N17" s="71">
        <v>0</v>
      </c>
      <c r="O17" s="69">
        <v>0</v>
      </c>
      <c r="P17" s="75">
        <v>76</v>
      </c>
      <c r="Q17" s="73">
        <v>5.0264600000000002</v>
      </c>
      <c r="R17" s="68">
        <v>333</v>
      </c>
      <c r="S17" s="79">
        <v>20.852</v>
      </c>
      <c r="T17" s="68">
        <v>85</v>
      </c>
      <c r="U17" s="73">
        <v>5.3224799999999997</v>
      </c>
      <c r="V17" s="68">
        <v>18</v>
      </c>
      <c r="W17" s="73">
        <v>1.127</v>
      </c>
      <c r="X17" s="80">
        <v>3952</v>
      </c>
      <c r="Y17" s="81">
        <v>100</v>
      </c>
    </row>
    <row r="18" spans="1:25" s="24" customFormat="1" ht="15" customHeight="1" x14ac:dyDescent="0.2">
      <c r="A18" s="22" t="s">
        <v>18</v>
      </c>
      <c r="B18" s="64" t="s">
        <v>30</v>
      </c>
      <c r="C18" s="39">
        <v>5888</v>
      </c>
      <c r="D18" s="47">
        <v>6</v>
      </c>
      <c r="E18" s="42">
        <v>0.1038</v>
      </c>
      <c r="F18" s="44">
        <v>5</v>
      </c>
      <c r="G18" s="42">
        <v>8.6480000000000001E-2</v>
      </c>
      <c r="H18" s="44">
        <v>226</v>
      </c>
      <c r="I18" s="42">
        <v>3.9087000000000001</v>
      </c>
      <c r="J18" s="44">
        <v>3105</v>
      </c>
      <c r="K18" s="42">
        <v>53.701000000000001</v>
      </c>
      <c r="L18" s="44">
        <v>2279</v>
      </c>
      <c r="M18" s="42">
        <v>39.414999999999999</v>
      </c>
      <c r="N18" s="44">
        <v>2</v>
      </c>
      <c r="O18" s="42">
        <v>3.4590000000000003E-2</v>
      </c>
      <c r="P18" s="45">
        <v>159</v>
      </c>
      <c r="Q18" s="41">
        <v>2.7499099999999999</v>
      </c>
      <c r="R18" s="40">
        <v>939</v>
      </c>
      <c r="S18" s="46">
        <v>15.948</v>
      </c>
      <c r="T18" s="47">
        <v>106</v>
      </c>
      <c r="U18" s="41">
        <v>1.80027</v>
      </c>
      <c r="V18" s="47">
        <v>101</v>
      </c>
      <c r="W18" s="41">
        <v>1.7150000000000001</v>
      </c>
      <c r="X18" s="25">
        <v>2407</v>
      </c>
      <c r="Y18" s="26">
        <v>100</v>
      </c>
    </row>
    <row r="19" spans="1:25" s="24" customFormat="1" ht="15" customHeight="1" x14ac:dyDescent="0.2">
      <c r="A19" s="22" t="s">
        <v>18</v>
      </c>
      <c r="B19" s="65" t="s">
        <v>31</v>
      </c>
      <c r="C19" s="63">
        <v>0</v>
      </c>
      <c r="D19" s="68">
        <v>0</v>
      </c>
      <c r="E19" s="69">
        <v>0</v>
      </c>
      <c r="F19" s="70">
        <v>0</v>
      </c>
      <c r="G19" s="69">
        <v>0</v>
      </c>
      <c r="H19" s="70">
        <v>0</v>
      </c>
      <c r="I19" s="69">
        <v>0</v>
      </c>
      <c r="J19" s="70">
        <v>0</v>
      </c>
      <c r="K19" s="69">
        <v>0</v>
      </c>
      <c r="L19" s="70">
        <v>0</v>
      </c>
      <c r="M19" s="69">
        <v>0</v>
      </c>
      <c r="N19" s="70">
        <v>0</v>
      </c>
      <c r="O19" s="69">
        <v>0</v>
      </c>
      <c r="P19" s="72">
        <v>0</v>
      </c>
      <c r="Q19" s="73">
        <v>0</v>
      </c>
      <c r="R19" s="68">
        <v>0</v>
      </c>
      <c r="S19" s="79">
        <v>0</v>
      </c>
      <c r="T19" s="68">
        <v>0</v>
      </c>
      <c r="U19" s="73">
        <v>0</v>
      </c>
      <c r="V19" s="68">
        <v>0</v>
      </c>
      <c r="W19" s="73">
        <v>0</v>
      </c>
      <c r="X19" s="80">
        <v>290</v>
      </c>
      <c r="Y19" s="81">
        <v>100</v>
      </c>
    </row>
    <row r="20" spans="1:25" s="24" customFormat="1" ht="15" customHeight="1" x14ac:dyDescent="0.2">
      <c r="A20" s="22" t="s">
        <v>18</v>
      </c>
      <c r="B20" s="64" t="s">
        <v>32</v>
      </c>
      <c r="C20" s="49">
        <v>5</v>
      </c>
      <c r="D20" s="47">
        <v>0</v>
      </c>
      <c r="E20" s="42">
        <v>0</v>
      </c>
      <c r="F20" s="43">
        <v>0</v>
      </c>
      <c r="G20" s="42">
        <v>0</v>
      </c>
      <c r="H20" s="44">
        <v>0</v>
      </c>
      <c r="I20" s="42">
        <v>0</v>
      </c>
      <c r="J20" s="43">
        <v>0</v>
      </c>
      <c r="K20" s="42">
        <v>0</v>
      </c>
      <c r="L20" s="43">
        <v>5</v>
      </c>
      <c r="M20" s="42">
        <v>100</v>
      </c>
      <c r="N20" s="43">
        <v>0</v>
      </c>
      <c r="O20" s="42">
        <v>0</v>
      </c>
      <c r="P20" s="45">
        <v>0</v>
      </c>
      <c r="Q20" s="41">
        <v>0</v>
      </c>
      <c r="R20" s="40">
        <v>0</v>
      </c>
      <c r="S20" s="46">
        <v>0</v>
      </c>
      <c r="T20" s="47">
        <v>0</v>
      </c>
      <c r="U20" s="41">
        <v>0</v>
      </c>
      <c r="V20" s="47">
        <v>0</v>
      </c>
      <c r="W20" s="41">
        <v>0</v>
      </c>
      <c r="X20" s="25">
        <v>720</v>
      </c>
      <c r="Y20" s="26">
        <v>100</v>
      </c>
    </row>
    <row r="21" spans="1:25" s="24" customFormat="1" ht="15" customHeight="1" x14ac:dyDescent="0.2">
      <c r="A21" s="22" t="s">
        <v>18</v>
      </c>
      <c r="B21" s="65" t="s">
        <v>33</v>
      </c>
      <c r="C21" s="63">
        <v>0</v>
      </c>
      <c r="D21" s="76">
        <v>0</v>
      </c>
      <c r="E21" s="69">
        <v>0</v>
      </c>
      <c r="F21" s="70">
        <v>0</v>
      </c>
      <c r="G21" s="69">
        <v>0</v>
      </c>
      <c r="H21" s="71">
        <v>0</v>
      </c>
      <c r="I21" s="69">
        <v>0</v>
      </c>
      <c r="J21" s="70">
        <v>0</v>
      </c>
      <c r="K21" s="69">
        <v>0</v>
      </c>
      <c r="L21" s="70">
        <v>0</v>
      </c>
      <c r="M21" s="69">
        <v>0</v>
      </c>
      <c r="N21" s="70">
        <v>0</v>
      </c>
      <c r="O21" s="69">
        <v>0</v>
      </c>
      <c r="P21" s="75">
        <v>0</v>
      </c>
      <c r="Q21" s="73">
        <v>0</v>
      </c>
      <c r="R21" s="76">
        <v>0</v>
      </c>
      <c r="S21" s="79">
        <v>0</v>
      </c>
      <c r="T21" s="68">
        <v>0</v>
      </c>
      <c r="U21" s="73">
        <v>0</v>
      </c>
      <c r="V21" s="68">
        <v>0</v>
      </c>
      <c r="W21" s="73">
        <v>0</v>
      </c>
      <c r="X21" s="80">
        <v>4081</v>
      </c>
      <c r="Y21" s="81">
        <v>100</v>
      </c>
    </row>
    <row r="22" spans="1:25" s="24" customFormat="1" ht="15" customHeight="1" x14ac:dyDescent="0.2">
      <c r="A22" s="22" t="s">
        <v>18</v>
      </c>
      <c r="B22" s="64" t="s">
        <v>34</v>
      </c>
      <c r="C22" s="39">
        <v>73</v>
      </c>
      <c r="D22" s="40">
        <v>0</v>
      </c>
      <c r="E22" s="42">
        <v>0</v>
      </c>
      <c r="F22" s="43">
        <v>0</v>
      </c>
      <c r="G22" s="42">
        <v>0</v>
      </c>
      <c r="H22" s="43">
        <v>5</v>
      </c>
      <c r="I22" s="42">
        <v>6.8493000000000004</v>
      </c>
      <c r="J22" s="44">
        <v>14</v>
      </c>
      <c r="K22" s="42">
        <v>19.178000000000001</v>
      </c>
      <c r="L22" s="44">
        <v>51</v>
      </c>
      <c r="M22" s="42">
        <v>69.863</v>
      </c>
      <c r="N22" s="44">
        <v>0</v>
      </c>
      <c r="O22" s="42">
        <v>0</v>
      </c>
      <c r="P22" s="48">
        <v>3</v>
      </c>
      <c r="Q22" s="41">
        <v>4.1095899999999999</v>
      </c>
      <c r="R22" s="47">
        <v>22</v>
      </c>
      <c r="S22" s="46">
        <v>30.137</v>
      </c>
      <c r="T22" s="47">
        <v>0</v>
      </c>
      <c r="U22" s="41">
        <v>0</v>
      </c>
      <c r="V22" s="47">
        <v>1</v>
      </c>
      <c r="W22" s="41">
        <v>1.37</v>
      </c>
      <c r="X22" s="25">
        <v>1879</v>
      </c>
      <c r="Y22" s="26">
        <v>100</v>
      </c>
    </row>
    <row r="23" spans="1:25" s="24" customFormat="1" ht="15" customHeight="1" x14ac:dyDescent="0.2">
      <c r="A23" s="22" t="s">
        <v>18</v>
      </c>
      <c r="B23" s="65" t="s">
        <v>35</v>
      </c>
      <c r="C23" s="63">
        <v>0</v>
      </c>
      <c r="D23" s="68">
        <v>0</v>
      </c>
      <c r="E23" s="69">
        <v>0</v>
      </c>
      <c r="F23" s="70">
        <v>0</v>
      </c>
      <c r="G23" s="69">
        <v>0</v>
      </c>
      <c r="H23" s="70">
        <v>0</v>
      </c>
      <c r="I23" s="69">
        <v>0</v>
      </c>
      <c r="J23" s="70">
        <v>0</v>
      </c>
      <c r="K23" s="69">
        <v>0</v>
      </c>
      <c r="L23" s="70">
        <v>0</v>
      </c>
      <c r="M23" s="69">
        <v>0</v>
      </c>
      <c r="N23" s="70">
        <v>0</v>
      </c>
      <c r="O23" s="69">
        <v>0</v>
      </c>
      <c r="P23" s="75">
        <v>0</v>
      </c>
      <c r="Q23" s="73">
        <v>0</v>
      </c>
      <c r="R23" s="68">
        <v>0</v>
      </c>
      <c r="S23" s="79">
        <v>0</v>
      </c>
      <c r="T23" s="76">
        <v>0</v>
      </c>
      <c r="U23" s="73">
        <v>0</v>
      </c>
      <c r="V23" s="76">
        <v>0</v>
      </c>
      <c r="W23" s="73">
        <v>0</v>
      </c>
      <c r="X23" s="80">
        <v>1365</v>
      </c>
      <c r="Y23" s="81">
        <v>100</v>
      </c>
    </row>
    <row r="24" spans="1:25" s="24" customFormat="1" ht="15" customHeight="1" x14ac:dyDescent="0.2">
      <c r="A24" s="22" t="s">
        <v>18</v>
      </c>
      <c r="B24" s="64" t="s">
        <v>36</v>
      </c>
      <c r="C24" s="39">
        <v>221</v>
      </c>
      <c r="D24" s="47">
        <v>2</v>
      </c>
      <c r="E24" s="42">
        <v>0.91739999999999999</v>
      </c>
      <c r="F24" s="44">
        <v>0</v>
      </c>
      <c r="G24" s="42">
        <v>0</v>
      </c>
      <c r="H24" s="43">
        <v>10</v>
      </c>
      <c r="I24" s="42">
        <v>4.5872000000000002</v>
      </c>
      <c r="J24" s="44">
        <v>1</v>
      </c>
      <c r="K24" s="42">
        <v>0.45900000000000002</v>
      </c>
      <c r="L24" s="44">
        <v>193</v>
      </c>
      <c r="M24" s="42">
        <v>88.531999999999996</v>
      </c>
      <c r="N24" s="44">
        <v>0</v>
      </c>
      <c r="O24" s="42">
        <v>0</v>
      </c>
      <c r="P24" s="48">
        <v>12</v>
      </c>
      <c r="Q24" s="41">
        <v>5.5045900000000003</v>
      </c>
      <c r="R24" s="40">
        <v>19</v>
      </c>
      <c r="S24" s="46">
        <v>8.5969999999999995</v>
      </c>
      <c r="T24" s="47">
        <v>3</v>
      </c>
      <c r="U24" s="41">
        <v>1.35747</v>
      </c>
      <c r="V24" s="47">
        <v>2</v>
      </c>
      <c r="W24" s="41">
        <v>0.90500000000000003</v>
      </c>
      <c r="X24" s="25">
        <v>1356</v>
      </c>
      <c r="Y24" s="26">
        <v>100</v>
      </c>
    </row>
    <row r="25" spans="1:25" s="24" customFormat="1" ht="15" customHeight="1" x14ac:dyDescent="0.2">
      <c r="A25" s="22" t="s">
        <v>18</v>
      </c>
      <c r="B25" s="65" t="s">
        <v>37</v>
      </c>
      <c r="C25" s="66">
        <v>147</v>
      </c>
      <c r="D25" s="68">
        <v>0</v>
      </c>
      <c r="E25" s="69">
        <v>0</v>
      </c>
      <c r="F25" s="70">
        <v>0</v>
      </c>
      <c r="G25" s="69">
        <v>0</v>
      </c>
      <c r="H25" s="70">
        <v>3</v>
      </c>
      <c r="I25" s="69">
        <v>2.0407999999999999</v>
      </c>
      <c r="J25" s="70">
        <v>7</v>
      </c>
      <c r="K25" s="69">
        <v>4.7619999999999996</v>
      </c>
      <c r="L25" s="71">
        <v>133</v>
      </c>
      <c r="M25" s="69">
        <v>90.475999999999999</v>
      </c>
      <c r="N25" s="70">
        <v>0</v>
      </c>
      <c r="O25" s="69">
        <v>0</v>
      </c>
      <c r="P25" s="75">
        <v>4</v>
      </c>
      <c r="Q25" s="73">
        <v>2.7210899999999998</v>
      </c>
      <c r="R25" s="68">
        <v>39</v>
      </c>
      <c r="S25" s="79">
        <v>26.530999999999999</v>
      </c>
      <c r="T25" s="68">
        <v>0</v>
      </c>
      <c r="U25" s="73">
        <v>0</v>
      </c>
      <c r="V25" s="68">
        <v>2</v>
      </c>
      <c r="W25" s="73">
        <v>1.361</v>
      </c>
      <c r="X25" s="80">
        <v>1407</v>
      </c>
      <c r="Y25" s="81">
        <v>100</v>
      </c>
    </row>
    <row r="26" spans="1:25" s="24" customFormat="1" ht="15" customHeight="1" x14ac:dyDescent="0.2">
      <c r="A26" s="22" t="s">
        <v>18</v>
      </c>
      <c r="B26" s="64" t="s">
        <v>38</v>
      </c>
      <c r="C26" s="39">
        <v>2650</v>
      </c>
      <c r="D26" s="40">
        <v>27</v>
      </c>
      <c r="E26" s="42">
        <v>1.077</v>
      </c>
      <c r="F26" s="43">
        <v>1</v>
      </c>
      <c r="G26" s="42">
        <v>3.9890000000000002E-2</v>
      </c>
      <c r="H26" s="43">
        <v>42</v>
      </c>
      <c r="I26" s="42">
        <v>1.6753</v>
      </c>
      <c r="J26" s="44">
        <v>1312</v>
      </c>
      <c r="K26" s="42">
        <v>52.332999999999998</v>
      </c>
      <c r="L26" s="44">
        <v>1058</v>
      </c>
      <c r="M26" s="42">
        <v>42.201999999999998</v>
      </c>
      <c r="N26" s="43">
        <v>4</v>
      </c>
      <c r="O26" s="42">
        <v>0.15955</v>
      </c>
      <c r="P26" s="48">
        <v>63</v>
      </c>
      <c r="Q26" s="41">
        <v>2.5129600000000001</v>
      </c>
      <c r="R26" s="40">
        <v>481</v>
      </c>
      <c r="S26" s="46">
        <v>18.151</v>
      </c>
      <c r="T26" s="40">
        <v>143</v>
      </c>
      <c r="U26" s="41">
        <v>5.3962300000000001</v>
      </c>
      <c r="V26" s="40">
        <v>10</v>
      </c>
      <c r="W26" s="41">
        <v>0.377</v>
      </c>
      <c r="X26" s="25">
        <v>1367</v>
      </c>
      <c r="Y26" s="26">
        <v>100</v>
      </c>
    </row>
    <row r="27" spans="1:25" s="24" customFormat="1" ht="15" customHeight="1" x14ac:dyDescent="0.2">
      <c r="A27" s="22" t="s">
        <v>18</v>
      </c>
      <c r="B27" s="65" t="s">
        <v>39</v>
      </c>
      <c r="C27" s="66">
        <v>0</v>
      </c>
      <c r="D27" s="76">
        <v>0</v>
      </c>
      <c r="E27" s="69">
        <v>0</v>
      </c>
      <c r="F27" s="70">
        <v>0</v>
      </c>
      <c r="G27" s="69">
        <v>0</v>
      </c>
      <c r="H27" s="70">
        <v>0</v>
      </c>
      <c r="I27" s="69">
        <v>0</v>
      </c>
      <c r="J27" s="70">
        <v>0</v>
      </c>
      <c r="K27" s="69">
        <v>0</v>
      </c>
      <c r="L27" s="71">
        <v>0</v>
      </c>
      <c r="M27" s="69">
        <v>0</v>
      </c>
      <c r="N27" s="70">
        <v>0</v>
      </c>
      <c r="O27" s="69">
        <v>0</v>
      </c>
      <c r="P27" s="75">
        <v>0</v>
      </c>
      <c r="Q27" s="73">
        <v>0</v>
      </c>
      <c r="R27" s="68">
        <v>0</v>
      </c>
      <c r="S27" s="79">
        <v>0</v>
      </c>
      <c r="T27" s="76">
        <v>0</v>
      </c>
      <c r="U27" s="73">
        <v>0</v>
      </c>
      <c r="V27" s="76">
        <v>0</v>
      </c>
      <c r="W27" s="73">
        <v>0</v>
      </c>
      <c r="X27" s="80">
        <v>589</v>
      </c>
      <c r="Y27" s="81">
        <v>100</v>
      </c>
    </row>
    <row r="28" spans="1:25" s="24" customFormat="1" ht="15" customHeight="1" x14ac:dyDescent="0.2">
      <c r="A28" s="22" t="s">
        <v>18</v>
      </c>
      <c r="B28" s="64" t="s">
        <v>40</v>
      </c>
      <c r="C28" s="49">
        <v>0</v>
      </c>
      <c r="D28" s="47">
        <v>0</v>
      </c>
      <c r="E28" s="42">
        <v>0</v>
      </c>
      <c r="F28" s="44">
        <v>0</v>
      </c>
      <c r="G28" s="42">
        <v>0</v>
      </c>
      <c r="H28" s="44">
        <v>0</v>
      </c>
      <c r="I28" s="42">
        <v>0</v>
      </c>
      <c r="J28" s="44">
        <v>0</v>
      </c>
      <c r="K28" s="42">
        <v>0</v>
      </c>
      <c r="L28" s="43">
        <v>0</v>
      </c>
      <c r="M28" s="42">
        <v>0</v>
      </c>
      <c r="N28" s="44">
        <v>0</v>
      </c>
      <c r="O28" s="42">
        <v>0</v>
      </c>
      <c r="P28" s="45">
        <v>0</v>
      </c>
      <c r="Q28" s="41">
        <v>0</v>
      </c>
      <c r="R28" s="47">
        <v>0</v>
      </c>
      <c r="S28" s="46">
        <v>0</v>
      </c>
      <c r="T28" s="40">
        <v>0</v>
      </c>
      <c r="U28" s="41">
        <v>0</v>
      </c>
      <c r="V28" s="40">
        <v>0</v>
      </c>
      <c r="W28" s="41">
        <v>0</v>
      </c>
      <c r="X28" s="25">
        <v>1434</v>
      </c>
      <c r="Y28" s="26">
        <v>100</v>
      </c>
    </row>
    <row r="29" spans="1:25" s="24" customFormat="1" ht="15" customHeight="1" x14ac:dyDescent="0.2">
      <c r="A29" s="22" t="s">
        <v>18</v>
      </c>
      <c r="B29" s="65" t="s">
        <v>41</v>
      </c>
      <c r="C29" s="63">
        <v>0</v>
      </c>
      <c r="D29" s="68">
        <v>0</v>
      </c>
      <c r="E29" s="69">
        <v>0</v>
      </c>
      <c r="F29" s="70">
        <v>0</v>
      </c>
      <c r="G29" s="69">
        <v>0</v>
      </c>
      <c r="H29" s="71">
        <v>0</v>
      </c>
      <c r="I29" s="69">
        <v>0</v>
      </c>
      <c r="J29" s="70">
        <v>0</v>
      </c>
      <c r="K29" s="69">
        <v>0</v>
      </c>
      <c r="L29" s="71">
        <v>0</v>
      </c>
      <c r="M29" s="69">
        <v>0</v>
      </c>
      <c r="N29" s="70">
        <v>0</v>
      </c>
      <c r="O29" s="69">
        <v>0</v>
      </c>
      <c r="P29" s="75">
        <v>0</v>
      </c>
      <c r="Q29" s="73">
        <v>0</v>
      </c>
      <c r="R29" s="68">
        <v>0</v>
      </c>
      <c r="S29" s="79">
        <v>0</v>
      </c>
      <c r="T29" s="68">
        <v>0</v>
      </c>
      <c r="U29" s="73">
        <v>0</v>
      </c>
      <c r="V29" s="68">
        <v>0</v>
      </c>
      <c r="W29" s="73">
        <v>0</v>
      </c>
      <c r="X29" s="80">
        <v>1873</v>
      </c>
      <c r="Y29" s="81">
        <v>100</v>
      </c>
    </row>
    <row r="30" spans="1:25" s="24" customFormat="1" ht="15" customHeight="1" x14ac:dyDescent="0.2">
      <c r="A30" s="22" t="s">
        <v>18</v>
      </c>
      <c r="B30" s="64" t="s">
        <v>42</v>
      </c>
      <c r="C30" s="39">
        <v>2</v>
      </c>
      <c r="D30" s="47">
        <v>0</v>
      </c>
      <c r="E30" s="42">
        <v>0</v>
      </c>
      <c r="F30" s="43">
        <v>0</v>
      </c>
      <c r="G30" s="42">
        <v>0</v>
      </c>
      <c r="H30" s="44">
        <v>0</v>
      </c>
      <c r="I30" s="42">
        <v>0</v>
      </c>
      <c r="J30" s="44">
        <v>0</v>
      </c>
      <c r="K30" s="42">
        <v>0</v>
      </c>
      <c r="L30" s="44">
        <v>2</v>
      </c>
      <c r="M30" s="42">
        <v>100</v>
      </c>
      <c r="N30" s="44">
        <v>0</v>
      </c>
      <c r="O30" s="42">
        <v>0</v>
      </c>
      <c r="P30" s="45">
        <v>0</v>
      </c>
      <c r="Q30" s="41">
        <v>0</v>
      </c>
      <c r="R30" s="47">
        <v>1</v>
      </c>
      <c r="S30" s="46">
        <v>50</v>
      </c>
      <c r="T30" s="40">
        <v>0</v>
      </c>
      <c r="U30" s="41">
        <v>0</v>
      </c>
      <c r="V30" s="40">
        <v>0</v>
      </c>
      <c r="W30" s="41">
        <v>0</v>
      </c>
      <c r="X30" s="25">
        <v>3616</v>
      </c>
      <c r="Y30" s="26">
        <v>100</v>
      </c>
    </row>
    <row r="31" spans="1:25" s="24" customFormat="1" ht="15" customHeight="1" x14ac:dyDescent="0.2">
      <c r="A31" s="22" t="s">
        <v>18</v>
      </c>
      <c r="B31" s="65" t="s">
        <v>43</v>
      </c>
      <c r="C31" s="66">
        <v>6</v>
      </c>
      <c r="D31" s="68">
        <v>0</v>
      </c>
      <c r="E31" s="69">
        <v>0</v>
      </c>
      <c r="F31" s="71">
        <v>0</v>
      </c>
      <c r="G31" s="69">
        <v>0</v>
      </c>
      <c r="H31" s="70">
        <v>0</v>
      </c>
      <c r="I31" s="69">
        <v>0</v>
      </c>
      <c r="J31" s="71">
        <v>1</v>
      </c>
      <c r="K31" s="69">
        <v>16.667000000000002</v>
      </c>
      <c r="L31" s="70">
        <v>5</v>
      </c>
      <c r="M31" s="69">
        <v>83.332999999999998</v>
      </c>
      <c r="N31" s="70">
        <v>0</v>
      </c>
      <c r="O31" s="69">
        <v>0</v>
      </c>
      <c r="P31" s="72">
        <v>0</v>
      </c>
      <c r="Q31" s="73">
        <v>0</v>
      </c>
      <c r="R31" s="76">
        <v>3</v>
      </c>
      <c r="S31" s="79">
        <v>50</v>
      </c>
      <c r="T31" s="68">
        <v>0</v>
      </c>
      <c r="U31" s="73">
        <v>0</v>
      </c>
      <c r="V31" s="68">
        <v>0</v>
      </c>
      <c r="W31" s="73">
        <v>0</v>
      </c>
      <c r="X31" s="80">
        <v>2170</v>
      </c>
      <c r="Y31" s="81">
        <v>99.953999999999994</v>
      </c>
    </row>
    <row r="32" spans="1:25" s="24" customFormat="1" ht="15" customHeight="1" x14ac:dyDescent="0.2">
      <c r="A32" s="22" t="s">
        <v>18</v>
      </c>
      <c r="B32" s="64" t="s">
        <v>44</v>
      </c>
      <c r="C32" s="39">
        <v>23690</v>
      </c>
      <c r="D32" s="40">
        <v>68</v>
      </c>
      <c r="E32" s="42">
        <v>0.2873</v>
      </c>
      <c r="F32" s="44">
        <v>20</v>
      </c>
      <c r="G32" s="42">
        <v>8.4489999999999996E-2</v>
      </c>
      <c r="H32" s="44">
        <v>322</v>
      </c>
      <c r="I32" s="42">
        <v>1.3603000000000001</v>
      </c>
      <c r="J32" s="44">
        <v>16019</v>
      </c>
      <c r="K32" s="42">
        <v>67.674000000000007</v>
      </c>
      <c r="L32" s="43">
        <v>7118</v>
      </c>
      <c r="M32" s="42">
        <v>30.071000000000002</v>
      </c>
      <c r="N32" s="43">
        <v>3</v>
      </c>
      <c r="O32" s="42">
        <v>1.2670000000000001E-2</v>
      </c>
      <c r="P32" s="48">
        <v>121</v>
      </c>
      <c r="Q32" s="41">
        <v>0.51117000000000001</v>
      </c>
      <c r="R32" s="40">
        <v>3405</v>
      </c>
      <c r="S32" s="46">
        <v>14.372999999999999</v>
      </c>
      <c r="T32" s="47">
        <v>19</v>
      </c>
      <c r="U32" s="41">
        <v>8.0199999999999994E-2</v>
      </c>
      <c r="V32" s="47">
        <v>240</v>
      </c>
      <c r="W32" s="41">
        <v>1.0129999999999999</v>
      </c>
      <c r="X32" s="25">
        <v>978</v>
      </c>
      <c r="Y32" s="26">
        <v>100</v>
      </c>
    </row>
    <row r="33" spans="1:25" s="24" customFormat="1" ht="15" customHeight="1" x14ac:dyDescent="0.2">
      <c r="A33" s="22" t="s">
        <v>18</v>
      </c>
      <c r="B33" s="65" t="s">
        <v>45</v>
      </c>
      <c r="C33" s="63">
        <v>3345</v>
      </c>
      <c r="D33" s="76">
        <v>4</v>
      </c>
      <c r="E33" s="69">
        <v>0.1201</v>
      </c>
      <c r="F33" s="70">
        <v>2</v>
      </c>
      <c r="G33" s="69">
        <v>6.0060000000000002E-2</v>
      </c>
      <c r="H33" s="71">
        <v>169</v>
      </c>
      <c r="I33" s="69">
        <v>5.0750999999999999</v>
      </c>
      <c r="J33" s="70">
        <v>755</v>
      </c>
      <c r="K33" s="69">
        <v>22.672999999999998</v>
      </c>
      <c r="L33" s="70">
        <v>2327</v>
      </c>
      <c r="M33" s="69">
        <v>69.88</v>
      </c>
      <c r="N33" s="71">
        <v>23</v>
      </c>
      <c r="O33" s="69">
        <v>0.69069000000000003</v>
      </c>
      <c r="P33" s="75">
        <v>50</v>
      </c>
      <c r="Q33" s="73">
        <v>1.5015000000000001</v>
      </c>
      <c r="R33" s="76">
        <v>629</v>
      </c>
      <c r="S33" s="79">
        <v>18.803999999999998</v>
      </c>
      <c r="T33" s="76">
        <v>15</v>
      </c>
      <c r="U33" s="73">
        <v>0.44843</v>
      </c>
      <c r="V33" s="76">
        <v>76</v>
      </c>
      <c r="W33" s="73">
        <v>2.2719999999999998</v>
      </c>
      <c r="X33" s="80">
        <v>2372</v>
      </c>
      <c r="Y33" s="81">
        <v>100</v>
      </c>
    </row>
    <row r="34" spans="1:25" s="24" customFormat="1" ht="15" customHeight="1" x14ac:dyDescent="0.2">
      <c r="A34" s="22" t="s">
        <v>18</v>
      </c>
      <c r="B34" s="64" t="s">
        <v>46</v>
      </c>
      <c r="C34" s="49">
        <v>0</v>
      </c>
      <c r="D34" s="40">
        <v>0</v>
      </c>
      <c r="E34" s="42">
        <v>0</v>
      </c>
      <c r="F34" s="44">
        <v>0</v>
      </c>
      <c r="G34" s="42">
        <v>0</v>
      </c>
      <c r="H34" s="43">
        <v>0</v>
      </c>
      <c r="I34" s="42">
        <v>0</v>
      </c>
      <c r="J34" s="44">
        <v>0</v>
      </c>
      <c r="K34" s="42">
        <v>0</v>
      </c>
      <c r="L34" s="43">
        <v>0</v>
      </c>
      <c r="M34" s="42">
        <v>0</v>
      </c>
      <c r="N34" s="43">
        <v>0</v>
      </c>
      <c r="O34" s="42">
        <v>0</v>
      </c>
      <c r="P34" s="45">
        <v>0</v>
      </c>
      <c r="Q34" s="41">
        <v>0</v>
      </c>
      <c r="R34" s="47">
        <v>0</v>
      </c>
      <c r="S34" s="46">
        <v>0</v>
      </c>
      <c r="T34" s="47">
        <v>0</v>
      </c>
      <c r="U34" s="41">
        <v>0</v>
      </c>
      <c r="V34" s="47">
        <v>0</v>
      </c>
      <c r="W34" s="41">
        <v>0</v>
      </c>
      <c r="X34" s="25">
        <v>825</v>
      </c>
      <c r="Y34" s="26">
        <v>100</v>
      </c>
    </row>
    <row r="35" spans="1:25" s="24" customFormat="1" ht="15" customHeight="1" x14ac:dyDescent="0.2">
      <c r="A35" s="22" t="s">
        <v>18</v>
      </c>
      <c r="B35" s="65" t="s">
        <v>47</v>
      </c>
      <c r="C35" s="66">
        <v>0</v>
      </c>
      <c r="D35" s="76">
        <v>0</v>
      </c>
      <c r="E35" s="69">
        <v>0</v>
      </c>
      <c r="F35" s="70">
        <v>0</v>
      </c>
      <c r="G35" s="69">
        <v>0</v>
      </c>
      <c r="H35" s="71">
        <v>0</v>
      </c>
      <c r="I35" s="69">
        <v>0</v>
      </c>
      <c r="J35" s="70">
        <v>0</v>
      </c>
      <c r="K35" s="69">
        <v>0</v>
      </c>
      <c r="L35" s="71">
        <v>0</v>
      </c>
      <c r="M35" s="69">
        <v>0</v>
      </c>
      <c r="N35" s="70">
        <v>0</v>
      </c>
      <c r="O35" s="69">
        <v>0</v>
      </c>
      <c r="P35" s="75">
        <v>0</v>
      </c>
      <c r="Q35" s="73">
        <v>0</v>
      </c>
      <c r="R35" s="76">
        <v>0</v>
      </c>
      <c r="S35" s="79">
        <v>0</v>
      </c>
      <c r="T35" s="76">
        <v>0</v>
      </c>
      <c r="U35" s="73">
        <v>0</v>
      </c>
      <c r="V35" s="76">
        <v>0</v>
      </c>
      <c r="W35" s="73">
        <v>0</v>
      </c>
      <c r="X35" s="80">
        <v>1064</v>
      </c>
      <c r="Y35" s="81">
        <v>100</v>
      </c>
    </row>
    <row r="36" spans="1:25" s="24" customFormat="1" ht="15" customHeight="1" x14ac:dyDescent="0.2">
      <c r="A36" s="22" t="s">
        <v>18</v>
      </c>
      <c r="B36" s="64" t="s">
        <v>48</v>
      </c>
      <c r="C36" s="49">
        <v>0</v>
      </c>
      <c r="D36" s="47">
        <v>0</v>
      </c>
      <c r="E36" s="42">
        <v>0</v>
      </c>
      <c r="F36" s="44">
        <v>0</v>
      </c>
      <c r="G36" s="42">
        <v>0</v>
      </c>
      <c r="H36" s="44">
        <v>0</v>
      </c>
      <c r="I36" s="42">
        <v>0</v>
      </c>
      <c r="J36" s="43">
        <v>0</v>
      </c>
      <c r="K36" s="42">
        <v>0</v>
      </c>
      <c r="L36" s="43">
        <v>0</v>
      </c>
      <c r="M36" s="42">
        <v>0</v>
      </c>
      <c r="N36" s="44">
        <v>0</v>
      </c>
      <c r="O36" s="42">
        <v>0</v>
      </c>
      <c r="P36" s="48">
        <v>0</v>
      </c>
      <c r="Q36" s="41">
        <v>0</v>
      </c>
      <c r="R36" s="40">
        <v>0</v>
      </c>
      <c r="S36" s="46">
        <v>0</v>
      </c>
      <c r="T36" s="47">
        <v>0</v>
      </c>
      <c r="U36" s="41">
        <v>0</v>
      </c>
      <c r="V36" s="47">
        <v>0</v>
      </c>
      <c r="W36" s="41">
        <v>0</v>
      </c>
      <c r="X36" s="25">
        <v>658</v>
      </c>
      <c r="Y36" s="26">
        <v>100</v>
      </c>
    </row>
    <row r="37" spans="1:25" s="24" customFormat="1" ht="15" customHeight="1" x14ac:dyDescent="0.2">
      <c r="A37" s="22" t="s">
        <v>18</v>
      </c>
      <c r="B37" s="65" t="s">
        <v>49</v>
      </c>
      <c r="C37" s="63">
        <v>0</v>
      </c>
      <c r="D37" s="68">
        <v>0</v>
      </c>
      <c r="E37" s="69">
        <v>0</v>
      </c>
      <c r="F37" s="70">
        <v>0</v>
      </c>
      <c r="G37" s="69">
        <v>0</v>
      </c>
      <c r="H37" s="70">
        <v>0</v>
      </c>
      <c r="I37" s="69">
        <v>0</v>
      </c>
      <c r="J37" s="70">
        <v>0</v>
      </c>
      <c r="K37" s="69">
        <v>0</v>
      </c>
      <c r="L37" s="70">
        <v>0</v>
      </c>
      <c r="M37" s="69">
        <v>0</v>
      </c>
      <c r="N37" s="71">
        <v>0</v>
      </c>
      <c r="O37" s="69">
        <v>0</v>
      </c>
      <c r="P37" s="75">
        <v>0</v>
      </c>
      <c r="Q37" s="73">
        <v>0</v>
      </c>
      <c r="R37" s="68">
        <v>0</v>
      </c>
      <c r="S37" s="79">
        <v>0</v>
      </c>
      <c r="T37" s="76">
        <v>0</v>
      </c>
      <c r="U37" s="73">
        <v>0</v>
      </c>
      <c r="V37" s="76">
        <v>0</v>
      </c>
      <c r="W37" s="73">
        <v>0</v>
      </c>
      <c r="X37" s="80">
        <v>483</v>
      </c>
      <c r="Y37" s="81">
        <v>100</v>
      </c>
    </row>
    <row r="38" spans="1:25" s="24" customFormat="1" ht="15" customHeight="1" x14ac:dyDescent="0.2">
      <c r="A38" s="22" t="s">
        <v>18</v>
      </c>
      <c r="B38" s="64" t="s">
        <v>50</v>
      </c>
      <c r="C38" s="39">
        <v>0</v>
      </c>
      <c r="D38" s="40">
        <v>0</v>
      </c>
      <c r="E38" s="42">
        <v>0</v>
      </c>
      <c r="F38" s="44">
        <v>0</v>
      </c>
      <c r="G38" s="42">
        <v>0</v>
      </c>
      <c r="H38" s="44">
        <v>0</v>
      </c>
      <c r="I38" s="42">
        <v>0</v>
      </c>
      <c r="J38" s="44">
        <v>0</v>
      </c>
      <c r="K38" s="42">
        <v>0</v>
      </c>
      <c r="L38" s="44">
        <v>0</v>
      </c>
      <c r="M38" s="42">
        <v>0</v>
      </c>
      <c r="N38" s="44">
        <v>0</v>
      </c>
      <c r="O38" s="42">
        <v>0</v>
      </c>
      <c r="P38" s="45">
        <v>0</v>
      </c>
      <c r="Q38" s="41">
        <v>0</v>
      </c>
      <c r="R38" s="40">
        <v>0</v>
      </c>
      <c r="S38" s="46">
        <v>0</v>
      </c>
      <c r="T38" s="47">
        <v>0</v>
      </c>
      <c r="U38" s="41">
        <v>0</v>
      </c>
      <c r="V38" s="47">
        <v>0</v>
      </c>
      <c r="W38" s="41">
        <v>0</v>
      </c>
      <c r="X38" s="25">
        <v>2577</v>
      </c>
      <c r="Y38" s="26">
        <v>100</v>
      </c>
    </row>
    <row r="39" spans="1:25" s="24" customFormat="1" ht="15" customHeight="1" x14ac:dyDescent="0.2">
      <c r="A39" s="22" t="s">
        <v>18</v>
      </c>
      <c r="B39" s="65" t="s">
        <v>51</v>
      </c>
      <c r="C39" s="63">
        <v>0</v>
      </c>
      <c r="D39" s="76">
        <v>0</v>
      </c>
      <c r="E39" s="69">
        <v>0</v>
      </c>
      <c r="F39" s="70">
        <v>0</v>
      </c>
      <c r="G39" s="69">
        <v>0</v>
      </c>
      <c r="H39" s="71">
        <v>0</v>
      </c>
      <c r="I39" s="69">
        <v>0</v>
      </c>
      <c r="J39" s="70">
        <v>0</v>
      </c>
      <c r="K39" s="69">
        <v>0</v>
      </c>
      <c r="L39" s="71">
        <v>0</v>
      </c>
      <c r="M39" s="69">
        <v>0</v>
      </c>
      <c r="N39" s="70">
        <v>0</v>
      </c>
      <c r="O39" s="69">
        <v>0</v>
      </c>
      <c r="P39" s="75">
        <v>0</v>
      </c>
      <c r="Q39" s="73">
        <v>0</v>
      </c>
      <c r="R39" s="68">
        <v>0</v>
      </c>
      <c r="S39" s="79">
        <v>0</v>
      </c>
      <c r="T39" s="68">
        <v>0</v>
      </c>
      <c r="U39" s="73">
        <v>0</v>
      </c>
      <c r="V39" s="68">
        <v>0</v>
      </c>
      <c r="W39" s="73">
        <v>0</v>
      </c>
      <c r="X39" s="80">
        <v>880</v>
      </c>
      <c r="Y39" s="81">
        <v>100</v>
      </c>
    </row>
    <row r="40" spans="1:25" s="24" customFormat="1" ht="15" customHeight="1" x14ac:dyDescent="0.2">
      <c r="A40" s="22" t="s">
        <v>18</v>
      </c>
      <c r="B40" s="64" t="s">
        <v>52</v>
      </c>
      <c r="C40" s="49">
        <v>1</v>
      </c>
      <c r="D40" s="40">
        <v>0</v>
      </c>
      <c r="E40" s="42">
        <v>0</v>
      </c>
      <c r="F40" s="44">
        <v>0</v>
      </c>
      <c r="G40" s="42">
        <v>0</v>
      </c>
      <c r="H40" s="44">
        <v>0</v>
      </c>
      <c r="I40" s="42">
        <v>0</v>
      </c>
      <c r="J40" s="43">
        <v>0</v>
      </c>
      <c r="K40" s="42">
        <v>0</v>
      </c>
      <c r="L40" s="43">
        <v>1</v>
      </c>
      <c r="M40" s="42">
        <v>100</v>
      </c>
      <c r="N40" s="44">
        <v>0</v>
      </c>
      <c r="O40" s="42">
        <v>0</v>
      </c>
      <c r="P40" s="45">
        <v>0</v>
      </c>
      <c r="Q40" s="41">
        <v>0</v>
      </c>
      <c r="R40" s="40">
        <v>0</v>
      </c>
      <c r="S40" s="46">
        <v>0</v>
      </c>
      <c r="T40" s="47">
        <v>0</v>
      </c>
      <c r="U40" s="41">
        <v>0</v>
      </c>
      <c r="V40" s="47">
        <v>0</v>
      </c>
      <c r="W40" s="41">
        <v>0</v>
      </c>
      <c r="X40" s="25">
        <v>4916</v>
      </c>
      <c r="Y40" s="26">
        <v>100</v>
      </c>
    </row>
    <row r="41" spans="1:25" s="24" customFormat="1" ht="15" customHeight="1" x14ac:dyDescent="0.2">
      <c r="A41" s="22" t="s">
        <v>18</v>
      </c>
      <c r="B41" s="65" t="s">
        <v>53</v>
      </c>
      <c r="C41" s="63">
        <v>33</v>
      </c>
      <c r="D41" s="76">
        <v>3</v>
      </c>
      <c r="E41" s="69">
        <v>10</v>
      </c>
      <c r="F41" s="70">
        <v>0</v>
      </c>
      <c r="G41" s="69">
        <v>0</v>
      </c>
      <c r="H41" s="70">
        <v>1</v>
      </c>
      <c r="I41" s="69">
        <v>3.3332999999999999</v>
      </c>
      <c r="J41" s="70">
        <v>3</v>
      </c>
      <c r="K41" s="69">
        <v>10</v>
      </c>
      <c r="L41" s="71">
        <v>23</v>
      </c>
      <c r="M41" s="69">
        <v>76.667000000000002</v>
      </c>
      <c r="N41" s="71">
        <v>0</v>
      </c>
      <c r="O41" s="69">
        <v>0</v>
      </c>
      <c r="P41" s="72">
        <v>0</v>
      </c>
      <c r="Q41" s="73">
        <v>0</v>
      </c>
      <c r="R41" s="76">
        <v>9</v>
      </c>
      <c r="S41" s="79">
        <v>27.273</v>
      </c>
      <c r="T41" s="68">
        <v>3</v>
      </c>
      <c r="U41" s="73">
        <v>9.0909099999999992</v>
      </c>
      <c r="V41" s="68">
        <v>1</v>
      </c>
      <c r="W41" s="73">
        <v>3.03</v>
      </c>
      <c r="X41" s="80">
        <v>2618</v>
      </c>
      <c r="Y41" s="81">
        <v>100</v>
      </c>
    </row>
    <row r="42" spans="1:25" s="24" customFormat="1" ht="15" customHeight="1" x14ac:dyDescent="0.2">
      <c r="A42" s="22" t="s">
        <v>18</v>
      </c>
      <c r="B42" s="64" t="s">
        <v>54</v>
      </c>
      <c r="C42" s="49">
        <v>0</v>
      </c>
      <c r="D42" s="40">
        <v>0</v>
      </c>
      <c r="E42" s="42">
        <v>0</v>
      </c>
      <c r="F42" s="44">
        <v>0</v>
      </c>
      <c r="G42" s="42">
        <v>0</v>
      </c>
      <c r="H42" s="44">
        <v>0</v>
      </c>
      <c r="I42" s="42">
        <v>0</v>
      </c>
      <c r="J42" s="43">
        <v>0</v>
      </c>
      <c r="K42" s="42">
        <v>0</v>
      </c>
      <c r="L42" s="43">
        <v>0</v>
      </c>
      <c r="M42" s="42">
        <v>0</v>
      </c>
      <c r="N42" s="43">
        <v>0</v>
      </c>
      <c r="O42" s="42">
        <v>0</v>
      </c>
      <c r="P42" s="45">
        <v>0</v>
      </c>
      <c r="Q42" s="41">
        <v>0</v>
      </c>
      <c r="R42" s="40">
        <v>0</v>
      </c>
      <c r="S42" s="46">
        <v>0</v>
      </c>
      <c r="T42" s="47">
        <v>0</v>
      </c>
      <c r="U42" s="41">
        <v>0</v>
      </c>
      <c r="V42" s="47">
        <v>0</v>
      </c>
      <c r="W42" s="41">
        <v>0</v>
      </c>
      <c r="X42" s="25">
        <v>481</v>
      </c>
      <c r="Y42" s="26">
        <v>100</v>
      </c>
    </row>
    <row r="43" spans="1:25" s="24" customFormat="1" ht="15" customHeight="1" x14ac:dyDescent="0.2">
      <c r="A43" s="22" t="s">
        <v>18</v>
      </c>
      <c r="B43" s="65" t="s">
        <v>55</v>
      </c>
      <c r="C43" s="63">
        <v>90</v>
      </c>
      <c r="D43" s="68">
        <v>0</v>
      </c>
      <c r="E43" s="69">
        <v>0</v>
      </c>
      <c r="F43" s="70">
        <v>0</v>
      </c>
      <c r="G43" s="69">
        <v>0</v>
      </c>
      <c r="H43" s="71">
        <v>1</v>
      </c>
      <c r="I43" s="69">
        <v>1.1111</v>
      </c>
      <c r="J43" s="70">
        <v>0</v>
      </c>
      <c r="K43" s="69">
        <v>0</v>
      </c>
      <c r="L43" s="70">
        <v>89</v>
      </c>
      <c r="M43" s="69">
        <v>98.888999999999996</v>
      </c>
      <c r="N43" s="70">
        <v>0</v>
      </c>
      <c r="O43" s="69">
        <v>0</v>
      </c>
      <c r="P43" s="72">
        <v>0</v>
      </c>
      <c r="Q43" s="73">
        <v>0</v>
      </c>
      <c r="R43" s="76">
        <v>13</v>
      </c>
      <c r="S43" s="79">
        <v>14.444000000000001</v>
      </c>
      <c r="T43" s="76">
        <v>0</v>
      </c>
      <c r="U43" s="73">
        <v>0</v>
      </c>
      <c r="V43" s="76">
        <v>0</v>
      </c>
      <c r="W43" s="73">
        <v>0</v>
      </c>
      <c r="X43" s="80">
        <v>3631</v>
      </c>
      <c r="Y43" s="81">
        <v>100</v>
      </c>
    </row>
    <row r="44" spans="1:25" s="24" customFormat="1" ht="15" customHeight="1" x14ac:dyDescent="0.2">
      <c r="A44" s="22" t="s">
        <v>18</v>
      </c>
      <c r="B44" s="64" t="s">
        <v>56</v>
      </c>
      <c r="C44" s="39">
        <v>5655</v>
      </c>
      <c r="D44" s="40">
        <v>1270</v>
      </c>
      <c r="E44" s="42">
        <v>22.517700000000001</v>
      </c>
      <c r="F44" s="43">
        <v>5</v>
      </c>
      <c r="G44" s="42">
        <v>8.8650000000000007E-2</v>
      </c>
      <c r="H44" s="44">
        <v>277</v>
      </c>
      <c r="I44" s="42">
        <v>4.9112999999999998</v>
      </c>
      <c r="J44" s="44">
        <v>349</v>
      </c>
      <c r="K44" s="42">
        <v>6.1879999999999997</v>
      </c>
      <c r="L44" s="44">
        <v>3397</v>
      </c>
      <c r="M44" s="42">
        <v>60.23</v>
      </c>
      <c r="N44" s="43">
        <v>3</v>
      </c>
      <c r="O44" s="42">
        <v>5.3190000000000001E-2</v>
      </c>
      <c r="P44" s="48">
        <v>339</v>
      </c>
      <c r="Q44" s="41">
        <v>6.0106400000000004</v>
      </c>
      <c r="R44" s="47">
        <v>1069</v>
      </c>
      <c r="S44" s="46">
        <v>18.904</v>
      </c>
      <c r="T44" s="47">
        <v>15</v>
      </c>
      <c r="U44" s="41">
        <v>0.26524999999999999</v>
      </c>
      <c r="V44" s="47">
        <v>106</v>
      </c>
      <c r="W44" s="41">
        <v>1.8740000000000001</v>
      </c>
      <c r="X44" s="25">
        <v>1815</v>
      </c>
      <c r="Y44" s="26">
        <v>100</v>
      </c>
    </row>
    <row r="45" spans="1:25" s="24" customFormat="1" ht="15" customHeight="1" x14ac:dyDescent="0.2">
      <c r="A45" s="22" t="s">
        <v>18</v>
      </c>
      <c r="B45" s="65" t="s">
        <v>57</v>
      </c>
      <c r="C45" s="63">
        <v>0</v>
      </c>
      <c r="D45" s="76">
        <v>0</v>
      </c>
      <c r="E45" s="69">
        <v>0</v>
      </c>
      <c r="F45" s="70">
        <v>0</v>
      </c>
      <c r="G45" s="69">
        <v>0</v>
      </c>
      <c r="H45" s="71">
        <v>0</v>
      </c>
      <c r="I45" s="69">
        <v>0</v>
      </c>
      <c r="J45" s="70">
        <v>0</v>
      </c>
      <c r="K45" s="69">
        <v>0</v>
      </c>
      <c r="L45" s="71">
        <v>0</v>
      </c>
      <c r="M45" s="69">
        <v>0</v>
      </c>
      <c r="N45" s="70">
        <v>0</v>
      </c>
      <c r="O45" s="69">
        <v>0</v>
      </c>
      <c r="P45" s="72">
        <v>0</v>
      </c>
      <c r="Q45" s="73">
        <v>0</v>
      </c>
      <c r="R45" s="76">
        <v>0</v>
      </c>
      <c r="S45" s="79">
        <v>0</v>
      </c>
      <c r="T45" s="68">
        <v>0</v>
      </c>
      <c r="U45" s="73">
        <v>0</v>
      </c>
      <c r="V45" s="68">
        <v>0</v>
      </c>
      <c r="W45" s="73">
        <v>0</v>
      </c>
      <c r="X45" s="80">
        <v>1283</v>
      </c>
      <c r="Y45" s="81">
        <v>100</v>
      </c>
    </row>
    <row r="46" spans="1:25" s="24" customFormat="1" ht="15" customHeight="1" x14ac:dyDescent="0.2">
      <c r="A46" s="22" t="s">
        <v>18</v>
      </c>
      <c r="B46" s="64" t="s">
        <v>58</v>
      </c>
      <c r="C46" s="39">
        <v>0</v>
      </c>
      <c r="D46" s="40">
        <v>0</v>
      </c>
      <c r="E46" s="42">
        <v>0</v>
      </c>
      <c r="F46" s="44">
        <v>0</v>
      </c>
      <c r="G46" s="42">
        <v>0</v>
      </c>
      <c r="H46" s="44">
        <v>0</v>
      </c>
      <c r="I46" s="42">
        <v>0</v>
      </c>
      <c r="J46" s="44">
        <v>0</v>
      </c>
      <c r="K46" s="42">
        <v>0</v>
      </c>
      <c r="L46" s="43">
        <v>0</v>
      </c>
      <c r="M46" s="42">
        <v>0</v>
      </c>
      <c r="N46" s="43">
        <v>0</v>
      </c>
      <c r="O46" s="42">
        <v>0</v>
      </c>
      <c r="P46" s="48">
        <v>0</v>
      </c>
      <c r="Q46" s="41">
        <v>0</v>
      </c>
      <c r="R46" s="40">
        <v>0</v>
      </c>
      <c r="S46" s="46">
        <v>0</v>
      </c>
      <c r="T46" s="40">
        <v>0</v>
      </c>
      <c r="U46" s="41">
        <v>0</v>
      </c>
      <c r="V46" s="40">
        <v>0</v>
      </c>
      <c r="W46" s="41">
        <v>0</v>
      </c>
      <c r="X46" s="25">
        <v>3027</v>
      </c>
      <c r="Y46" s="26">
        <v>100</v>
      </c>
    </row>
    <row r="47" spans="1:25" s="24" customFormat="1" ht="15" customHeight="1" x14ac:dyDescent="0.2">
      <c r="A47" s="22" t="s">
        <v>18</v>
      </c>
      <c r="B47" s="65" t="s">
        <v>59</v>
      </c>
      <c r="C47" s="66">
        <v>0</v>
      </c>
      <c r="D47" s="68">
        <v>0</v>
      </c>
      <c r="E47" s="69">
        <v>0</v>
      </c>
      <c r="F47" s="71">
        <v>0</v>
      </c>
      <c r="G47" s="69">
        <v>0</v>
      </c>
      <c r="H47" s="71">
        <v>0</v>
      </c>
      <c r="I47" s="69">
        <v>0</v>
      </c>
      <c r="J47" s="71">
        <v>0</v>
      </c>
      <c r="K47" s="69">
        <v>0</v>
      </c>
      <c r="L47" s="71">
        <v>0</v>
      </c>
      <c r="M47" s="69">
        <v>0</v>
      </c>
      <c r="N47" s="70">
        <v>0</v>
      </c>
      <c r="O47" s="69">
        <v>0</v>
      </c>
      <c r="P47" s="72">
        <v>0</v>
      </c>
      <c r="Q47" s="73">
        <v>0</v>
      </c>
      <c r="R47" s="68">
        <v>0</v>
      </c>
      <c r="S47" s="79">
        <v>0</v>
      </c>
      <c r="T47" s="76">
        <v>0</v>
      </c>
      <c r="U47" s="73">
        <v>0</v>
      </c>
      <c r="V47" s="76">
        <v>0</v>
      </c>
      <c r="W47" s="73">
        <v>0</v>
      </c>
      <c r="X47" s="80">
        <v>308</v>
      </c>
      <c r="Y47" s="81">
        <v>100</v>
      </c>
    </row>
    <row r="48" spans="1:25" s="24" customFormat="1" ht="15" customHeight="1" x14ac:dyDescent="0.2">
      <c r="A48" s="22" t="s">
        <v>18</v>
      </c>
      <c r="B48" s="64" t="s">
        <v>60</v>
      </c>
      <c r="C48" s="39">
        <v>40</v>
      </c>
      <c r="D48" s="47">
        <v>0</v>
      </c>
      <c r="E48" s="42">
        <v>0</v>
      </c>
      <c r="F48" s="44">
        <v>0</v>
      </c>
      <c r="G48" s="42">
        <v>0</v>
      </c>
      <c r="H48" s="43">
        <v>1</v>
      </c>
      <c r="I48" s="42">
        <v>2.5</v>
      </c>
      <c r="J48" s="44">
        <v>11</v>
      </c>
      <c r="K48" s="42">
        <v>27.5</v>
      </c>
      <c r="L48" s="44">
        <v>26</v>
      </c>
      <c r="M48" s="42">
        <v>65</v>
      </c>
      <c r="N48" s="43">
        <v>0</v>
      </c>
      <c r="O48" s="42">
        <v>0</v>
      </c>
      <c r="P48" s="48">
        <v>2</v>
      </c>
      <c r="Q48" s="41">
        <v>5</v>
      </c>
      <c r="R48" s="47">
        <v>9</v>
      </c>
      <c r="S48" s="46">
        <v>22.5</v>
      </c>
      <c r="T48" s="47">
        <v>0</v>
      </c>
      <c r="U48" s="41">
        <v>0</v>
      </c>
      <c r="V48" s="47">
        <v>4</v>
      </c>
      <c r="W48" s="41">
        <v>10</v>
      </c>
      <c r="X48" s="25">
        <v>1236</v>
      </c>
      <c r="Y48" s="26">
        <v>100</v>
      </c>
    </row>
    <row r="49" spans="1:25" s="24" customFormat="1" ht="15" customHeight="1" x14ac:dyDescent="0.2">
      <c r="A49" s="22" t="s">
        <v>18</v>
      </c>
      <c r="B49" s="65" t="s">
        <v>61</v>
      </c>
      <c r="C49" s="66">
        <v>0</v>
      </c>
      <c r="D49" s="68">
        <v>0</v>
      </c>
      <c r="E49" s="69">
        <v>0</v>
      </c>
      <c r="F49" s="70">
        <v>0</v>
      </c>
      <c r="G49" s="69">
        <v>0</v>
      </c>
      <c r="H49" s="70">
        <v>0</v>
      </c>
      <c r="I49" s="69">
        <v>0</v>
      </c>
      <c r="J49" s="70">
        <v>0</v>
      </c>
      <c r="K49" s="69">
        <v>0</v>
      </c>
      <c r="L49" s="71">
        <v>0</v>
      </c>
      <c r="M49" s="69">
        <v>0</v>
      </c>
      <c r="N49" s="71">
        <v>0</v>
      </c>
      <c r="O49" s="69">
        <v>0</v>
      </c>
      <c r="P49" s="72">
        <v>0</v>
      </c>
      <c r="Q49" s="73">
        <v>0</v>
      </c>
      <c r="R49" s="76">
        <v>0</v>
      </c>
      <c r="S49" s="79">
        <v>0</v>
      </c>
      <c r="T49" s="76">
        <v>0</v>
      </c>
      <c r="U49" s="73">
        <v>0</v>
      </c>
      <c r="V49" s="76">
        <v>0</v>
      </c>
      <c r="W49" s="73">
        <v>0</v>
      </c>
      <c r="X49" s="80">
        <v>688</v>
      </c>
      <c r="Y49" s="81">
        <v>100</v>
      </c>
    </row>
    <row r="50" spans="1:25" s="24" customFormat="1" ht="15" customHeight="1" x14ac:dyDescent="0.2">
      <c r="A50" s="22" t="s">
        <v>18</v>
      </c>
      <c r="B50" s="64" t="s">
        <v>62</v>
      </c>
      <c r="C50" s="39">
        <v>5393</v>
      </c>
      <c r="D50" s="40">
        <v>10</v>
      </c>
      <c r="E50" s="42">
        <v>0.18720000000000001</v>
      </c>
      <c r="F50" s="44">
        <v>9</v>
      </c>
      <c r="G50" s="42">
        <v>0.16847999999999999</v>
      </c>
      <c r="H50" s="43">
        <v>94</v>
      </c>
      <c r="I50" s="42">
        <v>1.7596000000000001</v>
      </c>
      <c r="J50" s="44">
        <v>1552</v>
      </c>
      <c r="K50" s="42">
        <v>29.053000000000001</v>
      </c>
      <c r="L50" s="44">
        <v>3626</v>
      </c>
      <c r="M50" s="42">
        <v>67.876999999999995</v>
      </c>
      <c r="N50" s="43">
        <v>0</v>
      </c>
      <c r="O50" s="42">
        <v>0</v>
      </c>
      <c r="P50" s="48">
        <v>51</v>
      </c>
      <c r="Q50" s="41">
        <v>0.95469999999999999</v>
      </c>
      <c r="R50" s="40">
        <v>1023</v>
      </c>
      <c r="S50" s="46">
        <v>18.969000000000001</v>
      </c>
      <c r="T50" s="40">
        <v>51</v>
      </c>
      <c r="U50" s="41">
        <v>0.94567000000000001</v>
      </c>
      <c r="V50" s="40">
        <v>50</v>
      </c>
      <c r="W50" s="41">
        <v>0.92700000000000005</v>
      </c>
      <c r="X50" s="25">
        <v>1818</v>
      </c>
      <c r="Y50" s="26">
        <v>100</v>
      </c>
    </row>
    <row r="51" spans="1:25" s="24" customFormat="1" ht="15" customHeight="1" x14ac:dyDescent="0.2">
      <c r="A51" s="22" t="s">
        <v>18</v>
      </c>
      <c r="B51" s="65" t="s">
        <v>63</v>
      </c>
      <c r="C51" s="63">
        <v>16649</v>
      </c>
      <c r="D51" s="68">
        <v>48</v>
      </c>
      <c r="E51" s="69">
        <v>0.30959999999999999</v>
      </c>
      <c r="F51" s="71">
        <v>45</v>
      </c>
      <c r="G51" s="69">
        <v>0.29026999999999997</v>
      </c>
      <c r="H51" s="70">
        <v>4679</v>
      </c>
      <c r="I51" s="69">
        <v>30.1813</v>
      </c>
      <c r="J51" s="70">
        <v>3333</v>
      </c>
      <c r="K51" s="69">
        <v>21.498999999999999</v>
      </c>
      <c r="L51" s="70">
        <v>6947</v>
      </c>
      <c r="M51" s="69">
        <v>44.811</v>
      </c>
      <c r="N51" s="71">
        <v>11</v>
      </c>
      <c r="O51" s="69">
        <v>7.0949999999999999E-2</v>
      </c>
      <c r="P51" s="72">
        <v>440</v>
      </c>
      <c r="Q51" s="73">
        <v>2.8381599999999998</v>
      </c>
      <c r="R51" s="68">
        <v>2414</v>
      </c>
      <c r="S51" s="79">
        <v>14.499000000000001</v>
      </c>
      <c r="T51" s="68">
        <v>1146</v>
      </c>
      <c r="U51" s="73">
        <v>6.8833000000000002</v>
      </c>
      <c r="V51" s="68">
        <v>854</v>
      </c>
      <c r="W51" s="73">
        <v>5.1289999999999996</v>
      </c>
      <c r="X51" s="80">
        <v>8616</v>
      </c>
      <c r="Y51" s="81">
        <v>100</v>
      </c>
    </row>
    <row r="52" spans="1:25" s="24" customFormat="1" ht="15" customHeight="1" x14ac:dyDescent="0.2">
      <c r="A52" s="22" t="s">
        <v>18</v>
      </c>
      <c r="B52" s="64" t="s">
        <v>64</v>
      </c>
      <c r="C52" s="39">
        <v>0</v>
      </c>
      <c r="D52" s="47">
        <v>0</v>
      </c>
      <c r="E52" s="42">
        <v>0</v>
      </c>
      <c r="F52" s="44">
        <v>0</v>
      </c>
      <c r="G52" s="42">
        <v>0</v>
      </c>
      <c r="H52" s="43">
        <v>0</v>
      </c>
      <c r="I52" s="42">
        <v>0</v>
      </c>
      <c r="J52" s="43">
        <v>0</v>
      </c>
      <c r="K52" s="42">
        <v>0</v>
      </c>
      <c r="L52" s="44">
        <v>0</v>
      </c>
      <c r="M52" s="42">
        <v>0</v>
      </c>
      <c r="N52" s="43">
        <v>0</v>
      </c>
      <c r="O52" s="42">
        <v>0</v>
      </c>
      <c r="P52" s="45">
        <v>0</v>
      </c>
      <c r="Q52" s="41">
        <v>0</v>
      </c>
      <c r="R52" s="40">
        <v>0</v>
      </c>
      <c r="S52" s="46">
        <v>0</v>
      </c>
      <c r="T52" s="40">
        <v>0</v>
      </c>
      <c r="U52" s="41">
        <v>0</v>
      </c>
      <c r="V52" s="40">
        <v>0</v>
      </c>
      <c r="W52" s="41">
        <v>0</v>
      </c>
      <c r="X52" s="25">
        <v>1009</v>
      </c>
      <c r="Y52" s="26">
        <v>100</v>
      </c>
    </row>
    <row r="53" spans="1:25" s="24" customFormat="1" ht="15" customHeight="1" x14ac:dyDescent="0.2">
      <c r="A53" s="22" t="s">
        <v>18</v>
      </c>
      <c r="B53" s="65" t="s">
        <v>65</v>
      </c>
      <c r="C53" s="66">
        <v>0</v>
      </c>
      <c r="D53" s="76">
        <v>0</v>
      </c>
      <c r="E53" s="69">
        <v>0</v>
      </c>
      <c r="F53" s="70">
        <v>0</v>
      </c>
      <c r="G53" s="69">
        <v>0</v>
      </c>
      <c r="H53" s="71">
        <v>0</v>
      </c>
      <c r="I53" s="69">
        <v>0</v>
      </c>
      <c r="J53" s="70">
        <v>0</v>
      </c>
      <c r="K53" s="69">
        <v>0</v>
      </c>
      <c r="L53" s="71">
        <v>0</v>
      </c>
      <c r="M53" s="69">
        <v>0</v>
      </c>
      <c r="N53" s="71">
        <v>0</v>
      </c>
      <c r="O53" s="69">
        <v>0</v>
      </c>
      <c r="P53" s="72">
        <v>0</v>
      </c>
      <c r="Q53" s="73">
        <v>0</v>
      </c>
      <c r="R53" s="68">
        <v>0</v>
      </c>
      <c r="S53" s="79">
        <v>0</v>
      </c>
      <c r="T53" s="76">
        <v>0</v>
      </c>
      <c r="U53" s="73">
        <v>0</v>
      </c>
      <c r="V53" s="76">
        <v>0</v>
      </c>
      <c r="W53" s="73">
        <v>0</v>
      </c>
      <c r="X53" s="80">
        <v>306</v>
      </c>
      <c r="Y53" s="81">
        <v>100</v>
      </c>
    </row>
    <row r="54" spans="1:25" s="24" customFormat="1" ht="15" customHeight="1" x14ac:dyDescent="0.2">
      <c r="A54" s="22" t="s">
        <v>18</v>
      </c>
      <c r="B54" s="64" t="s">
        <v>66</v>
      </c>
      <c r="C54" s="39">
        <v>0</v>
      </c>
      <c r="D54" s="47">
        <v>0</v>
      </c>
      <c r="E54" s="42">
        <v>0</v>
      </c>
      <c r="F54" s="44">
        <v>0</v>
      </c>
      <c r="G54" s="77">
        <v>0</v>
      </c>
      <c r="H54" s="43">
        <v>0</v>
      </c>
      <c r="I54" s="77">
        <v>0</v>
      </c>
      <c r="J54" s="44">
        <v>0</v>
      </c>
      <c r="K54" s="42">
        <v>0</v>
      </c>
      <c r="L54" s="44">
        <v>0</v>
      </c>
      <c r="M54" s="42">
        <v>0</v>
      </c>
      <c r="N54" s="44">
        <v>0</v>
      </c>
      <c r="O54" s="42">
        <v>0</v>
      </c>
      <c r="P54" s="48">
        <v>0</v>
      </c>
      <c r="Q54" s="41">
        <v>0</v>
      </c>
      <c r="R54" s="47">
        <v>0</v>
      </c>
      <c r="S54" s="46">
        <v>0</v>
      </c>
      <c r="T54" s="40">
        <v>0</v>
      </c>
      <c r="U54" s="41">
        <v>0</v>
      </c>
      <c r="V54" s="40">
        <v>0</v>
      </c>
      <c r="W54" s="41">
        <v>0</v>
      </c>
      <c r="X54" s="25">
        <v>1971</v>
      </c>
      <c r="Y54" s="26">
        <v>100</v>
      </c>
    </row>
    <row r="55" spans="1:25" s="24" customFormat="1" ht="15" customHeight="1" x14ac:dyDescent="0.2">
      <c r="A55" s="22" t="s">
        <v>18</v>
      </c>
      <c r="B55" s="65" t="s">
        <v>67</v>
      </c>
      <c r="C55" s="63">
        <v>0</v>
      </c>
      <c r="D55" s="68">
        <v>0</v>
      </c>
      <c r="E55" s="69">
        <v>0</v>
      </c>
      <c r="F55" s="70">
        <v>0</v>
      </c>
      <c r="G55" s="69">
        <v>0</v>
      </c>
      <c r="H55" s="71">
        <v>0</v>
      </c>
      <c r="I55" s="69">
        <v>0</v>
      </c>
      <c r="J55" s="71">
        <v>0</v>
      </c>
      <c r="K55" s="69">
        <v>0</v>
      </c>
      <c r="L55" s="70">
        <v>0</v>
      </c>
      <c r="M55" s="69">
        <v>0</v>
      </c>
      <c r="N55" s="70">
        <v>0</v>
      </c>
      <c r="O55" s="69">
        <v>0</v>
      </c>
      <c r="P55" s="75">
        <v>0</v>
      </c>
      <c r="Q55" s="73">
        <v>0</v>
      </c>
      <c r="R55" s="76">
        <v>0</v>
      </c>
      <c r="S55" s="79">
        <v>0</v>
      </c>
      <c r="T55" s="68">
        <v>0</v>
      </c>
      <c r="U55" s="73">
        <v>0</v>
      </c>
      <c r="V55" s="68">
        <v>0</v>
      </c>
      <c r="W55" s="73">
        <v>0</v>
      </c>
      <c r="X55" s="80">
        <v>2305</v>
      </c>
      <c r="Y55" s="81">
        <v>100</v>
      </c>
    </row>
    <row r="56" spans="1:25" s="24" customFormat="1" ht="15" customHeight="1" x14ac:dyDescent="0.2">
      <c r="A56" s="22" t="s">
        <v>18</v>
      </c>
      <c r="B56" s="64" t="s">
        <v>68</v>
      </c>
      <c r="C56" s="39">
        <v>0</v>
      </c>
      <c r="D56" s="40">
        <v>0</v>
      </c>
      <c r="E56" s="42">
        <v>0</v>
      </c>
      <c r="F56" s="44">
        <v>0</v>
      </c>
      <c r="G56" s="42">
        <v>0</v>
      </c>
      <c r="H56" s="44">
        <v>0</v>
      </c>
      <c r="I56" s="42">
        <v>0</v>
      </c>
      <c r="J56" s="43">
        <v>0</v>
      </c>
      <c r="K56" s="42">
        <v>0</v>
      </c>
      <c r="L56" s="44">
        <v>0</v>
      </c>
      <c r="M56" s="42">
        <v>0</v>
      </c>
      <c r="N56" s="43">
        <v>0</v>
      </c>
      <c r="O56" s="42">
        <v>0</v>
      </c>
      <c r="P56" s="45">
        <v>0</v>
      </c>
      <c r="Q56" s="41">
        <v>0</v>
      </c>
      <c r="R56" s="47">
        <v>0</v>
      </c>
      <c r="S56" s="46">
        <v>0</v>
      </c>
      <c r="T56" s="47">
        <v>0</v>
      </c>
      <c r="U56" s="41">
        <v>0</v>
      </c>
      <c r="V56" s="47">
        <v>0</v>
      </c>
      <c r="W56" s="41">
        <v>0</v>
      </c>
      <c r="X56" s="25">
        <v>720</v>
      </c>
      <c r="Y56" s="26">
        <v>100</v>
      </c>
    </row>
    <row r="57" spans="1:25" s="24" customFormat="1" ht="15" customHeight="1" x14ac:dyDescent="0.2">
      <c r="A57" s="22" t="s">
        <v>18</v>
      </c>
      <c r="B57" s="65" t="s">
        <v>69</v>
      </c>
      <c r="C57" s="63">
        <v>1</v>
      </c>
      <c r="D57" s="68">
        <v>0</v>
      </c>
      <c r="E57" s="69">
        <v>0</v>
      </c>
      <c r="F57" s="71">
        <v>0</v>
      </c>
      <c r="G57" s="69">
        <v>0</v>
      </c>
      <c r="H57" s="70">
        <v>0</v>
      </c>
      <c r="I57" s="69">
        <v>0</v>
      </c>
      <c r="J57" s="70">
        <v>1</v>
      </c>
      <c r="K57" s="69">
        <v>100</v>
      </c>
      <c r="L57" s="70">
        <v>0</v>
      </c>
      <c r="M57" s="69">
        <v>0</v>
      </c>
      <c r="N57" s="70">
        <v>0</v>
      </c>
      <c r="O57" s="69">
        <v>0</v>
      </c>
      <c r="P57" s="75">
        <v>0</v>
      </c>
      <c r="Q57" s="73">
        <v>0</v>
      </c>
      <c r="R57" s="76">
        <v>1</v>
      </c>
      <c r="S57" s="79">
        <v>100</v>
      </c>
      <c r="T57" s="76">
        <v>0</v>
      </c>
      <c r="U57" s="73">
        <v>0</v>
      </c>
      <c r="V57" s="76">
        <v>1</v>
      </c>
      <c r="W57" s="73">
        <v>100</v>
      </c>
      <c r="X57" s="80">
        <v>2232</v>
      </c>
      <c r="Y57" s="81">
        <v>100</v>
      </c>
    </row>
    <row r="58" spans="1:25" s="24" customFormat="1" ht="15" customHeight="1" thickBot="1" x14ac:dyDescent="0.25">
      <c r="A58" s="22" t="s">
        <v>18</v>
      </c>
      <c r="B58" s="67" t="s">
        <v>70</v>
      </c>
      <c r="C58" s="50">
        <v>0</v>
      </c>
      <c r="D58" s="53">
        <v>0</v>
      </c>
      <c r="E58" s="54">
        <v>0</v>
      </c>
      <c r="F58" s="55">
        <v>0</v>
      </c>
      <c r="G58" s="54">
        <v>0</v>
      </c>
      <c r="H58" s="56">
        <v>0</v>
      </c>
      <c r="I58" s="54">
        <v>0</v>
      </c>
      <c r="J58" s="55">
        <v>0</v>
      </c>
      <c r="K58" s="54">
        <v>0</v>
      </c>
      <c r="L58" s="55">
        <v>0</v>
      </c>
      <c r="M58" s="54">
        <v>0</v>
      </c>
      <c r="N58" s="55">
        <v>0</v>
      </c>
      <c r="O58" s="54">
        <v>0</v>
      </c>
      <c r="P58" s="78">
        <v>0</v>
      </c>
      <c r="Q58" s="52">
        <v>0</v>
      </c>
      <c r="R58" s="51">
        <v>0</v>
      </c>
      <c r="S58" s="57">
        <v>0</v>
      </c>
      <c r="T58" s="51">
        <v>0</v>
      </c>
      <c r="U58" s="52">
        <v>0</v>
      </c>
      <c r="V58" s="51">
        <v>0</v>
      </c>
      <c r="W58" s="52">
        <v>0</v>
      </c>
      <c r="X58" s="27">
        <v>365</v>
      </c>
      <c r="Y58" s="28">
        <v>100</v>
      </c>
    </row>
    <row r="59" spans="1:25" s="24" customFormat="1" ht="15" customHeight="1" x14ac:dyDescent="0.2">
      <c r="A59" s="22"/>
      <c r="B59" s="29"/>
      <c r="C59" s="30"/>
      <c r="D59" s="30"/>
      <c r="E59" s="30"/>
      <c r="F59" s="30"/>
      <c r="G59" s="30"/>
      <c r="H59" s="30"/>
      <c r="I59" s="30"/>
      <c r="J59" s="30"/>
      <c r="K59" s="30"/>
      <c r="L59" s="30"/>
      <c r="M59" s="30"/>
      <c r="N59" s="30"/>
      <c r="O59" s="30"/>
      <c r="P59" s="30"/>
      <c r="Q59" s="30"/>
      <c r="R59" s="30"/>
      <c r="S59" s="30"/>
      <c r="T59" s="30"/>
      <c r="U59" s="30"/>
      <c r="V59" s="31"/>
      <c r="W59" s="23"/>
      <c r="X59" s="30"/>
      <c r="Y59" s="30"/>
    </row>
    <row r="60" spans="1:25" s="24" customFormat="1" ht="15" customHeight="1" x14ac:dyDescent="0.2">
      <c r="A60" s="22"/>
      <c r="B60" s="29" t="s">
        <v>71</v>
      </c>
      <c r="C60" s="31"/>
      <c r="D60" s="31"/>
      <c r="E60" s="31"/>
      <c r="F60" s="31"/>
      <c r="G60" s="31"/>
      <c r="H60" s="30"/>
      <c r="I60" s="30"/>
      <c r="J60" s="30"/>
      <c r="K60" s="30"/>
      <c r="L60" s="30"/>
      <c r="M60" s="30"/>
      <c r="N60" s="30"/>
      <c r="O60" s="30"/>
      <c r="P60" s="30"/>
      <c r="Q60" s="30"/>
      <c r="R60" s="30"/>
      <c r="S60" s="30"/>
      <c r="T60" s="30"/>
      <c r="U60" s="30"/>
      <c r="V60" s="31"/>
      <c r="W60" s="31"/>
      <c r="X60" s="30"/>
      <c r="Y60" s="30"/>
    </row>
    <row r="61" spans="1:25" s="24" customFormat="1" ht="15" customHeight="1" x14ac:dyDescent="0.2">
      <c r="A61" s="22"/>
      <c r="B61" s="32" t="s">
        <v>72</v>
      </c>
      <c r="C61" s="31"/>
      <c r="D61" s="31"/>
      <c r="E61" s="31"/>
      <c r="F61" s="31"/>
      <c r="G61" s="31"/>
      <c r="H61" s="30"/>
      <c r="I61" s="30"/>
      <c r="J61" s="30"/>
      <c r="K61" s="30"/>
      <c r="L61" s="30"/>
      <c r="M61" s="30"/>
      <c r="N61" s="30"/>
      <c r="O61" s="30"/>
      <c r="P61" s="30"/>
      <c r="Q61" s="30"/>
      <c r="R61" s="30"/>
      <c r="S61" s="30"/>
      <c r="T61" s="30"/>
      <c r="U61" s="30"/>
      <c r="V61" s="31"/>
      <c r="W61" s="31"/>
      <c r="X61" s="30"/>
      <c r="Y61" s="30"/>
    </row>
    <row r="62" spans="1:25" s="24" customFormat="1" ht="15" customHeight="1" x14ac:dyDescent="0.2">
      <c r="A62" s="22"/>
      <c r="B62" s="32" t="s">
        <v>73</v>
      </c>
      <c r="C62" s="31"/>
      <c r="D62" s="31"/>
      <c r="E62" s="31"/>
      <c r="F62" s="31"/>
      <c r="G62" s="31"/>
      <c r="H62" s="30"/>
      <c r="I62" s="30"/>
      <c r="J62" s="30"/>
      <c r="K62" s="30"/>
      <c r="L62" s="30"/>
      <c r="M62" s="30"/>
      <c r="N62" s="30"/>
      <c r="O62" s="30"/>
      <c r="P62" s="30"/>
      <c r="Q62" s="30"/>
      <c r="R62" s="30"/>
      <c r="S62" s="30"/>
      <c r="T62" s="30"/>
      <c r="U62" s="30"/>
      <c r="V62" s="31"/>
      <c r="W62" s="31"/>
      <c r="X62" s="30"/>
      <c r="Y62" s="30"/>
    </row>
    <row r="63" spans="1:25" s="24" customFormat="1" ht="15" customHeight="1" x14ac:dyDescent="0.2">
      <c r="A63" s="22"/>
      <c r="B63" s="32" t="str">
        <f>CONCATENATE("NOTE: Table reads (for US Totals):  Of all ",TEXT(C7,"#,##0")," public school students with and without disabilities who received ",LOWER(A7),", ",TEXT(T7,"#,##0")," (",TEXT(U7,"0.0"),"%) were served solely under Section 504 and ",TEXT(R7,"#,##0")," (",TEXT(S7,"0.0"),"%) were served under IDEA.")</f>
        <v>NOTE: Table reads (for US Totals):  Of all 92,479 public school students with and without disabilities who received corporal punishment, 2,064 (2.2%) were served solely under Section 504 and 14,445 (15.6%) were served under IDEA.</v>
      </c>
      <c r="C63" s="31"/>
      <c r="D63" s="31"/>
      <c r="E63" s="31"/>
      <c r="F63" s="31"/>
      <c r="G63" s="31"/>
      <c r="H63" s="30"/>
      <c r="I63" s="30"/>
      <c r="J63" s="30"/>
      <c r="K63" s="30"/>
      <c r="L63" s="30"/>
      <c r="M63" s="30"/>
      <c r="N63" s="30"/>
      <c r="O63" s="30"/>
      <c r="P63" s="30"/>
      <c r="Q63" s="30"/>
      <c r="R63" s="30"/>
      <c r="S63" s="30"/>
      <c r="T63" s="30"/>
      <c r="U63" s="30"/>
      <c r="V63" s="31"/>
      <c r="W63" s="23"/>
      <c r="X63" s="30"/>
      <c r="Y63" s="30"/>
    </row>
    <row r="64" spans="1:25" s="24" customFormat="1" ht="15" customHeight="1" x14ac:dyDescent="0.2">
      <c r="A64" s="22"/>
      <c r="B64" s="32" t="str">
        <f>CONCATENATE("            Table reads (for US Race/Ethnicity):  Of all ",TEXT(A3,"#,##0")," public school students without and with disabilities served under IDEA who received ",LOWER(A7), ", ",TEXT(D7,"#,##0")," (",TEXT(E7,"0.0"),"%) were American Indian or Alaska Native.")</f>
        <v xml:space="preserve">            Table reads (for US Race/Ethnicity):  Of all 90,415 public school students without and with disabilities served under IDEA who received corporal punishment, 1,637 (1.8%) were American Indian or Alaska Native.</v>
      </c>
      <c r="C64" s="31"/>
      <c r="D64" s="31"/>
      <c r="E64" s="31"/>
      <c r="F64" s="31"/>
      <c r="G64" s="31"/>
      <c r="H64" s="30"/>
      <c r="I64" s="30"/>
      <c r="J64" s="30"/>
      <c r="K64" s="30"/>
      <c r="L64" s="30"/>
      <c r="M64" s="30"/>
      <c r="N64" s="30"/>
      <c r="O64" s="30"/>
      <c r="P64" s="30"/>
      <c r="Q64" s="30"/>
      <c r="R64" s="30"/>
      <c r="S64" s="30"/>
      <c r="T64" s="30"/>
      <c r="U64" s="30"/>
      <c r="V64" s="31"/>
      <c r="W64" s="31"/>
      <c r="X64" s="30"/>
      <c r="Y64" s="30"/>
    </row>
    <row r="65" spans="1:26" s="24" customFormat="1" ht="15" customHeight="1" x14ac:dyDescent="0.2">
      <c r="A65" s="22"/>
      <c r="B65" s="83" t="s">
        <v>74</v>
      </c>
      <c r="C65" s="83"/>
      <c r="D65" s="83"/>
      <c r="E65" s="83"/>
      <c r="F65" s="83"/>
      <c r="G65" s="83"/>
      <c r="H65" s="83"/>
      <c r="I65" s="83"/>
      <c r="J65" s="83"/>
      <c r="K65" s="83"/>
      <c r="L65" s="83"/>
      <c r="M65" s="83"/>
      <c r="N65" s="83"/>
      <c r="O65" s="83"/>
      <c r="P65" s="83"/>
      <c r="Q65" s="83"/>
      <c r="R65" s="83"/>
      <c r="S65" s="83"/>
      <c r="T65" s="83"/>
      <c r="U65" s="83"/>
      <c r="V65" s="83"/>
      <c r="W65" s="83"/>
      <c r="X65" s="30"/>
      <c r="Y65" s="30"/>
    </row>
    <row r="66" spans="1:26" s="35" customFormat="1" ht="14.1" customHeight="1" x14ac:dyDescent="0.2">
      <c r="A66" s="38"/>
      <c r="B66" s="83" t="s">
        <v>75</v>
      </c>
      <c r="C66" s="83"/>
      <c r="D66" s="83"/>
      <c r="E66" s="83"/>
      <c r="F66" s="83"/>
      <c r="G66" s="83"/>
      <c r="H66" s="83"/>
      <c r="I66" s="83"/>
      <c r="J66" s="83"/>
      <c r="K66" s="83"/>
      <c r="L66" s="83"/>
      <c r="M66" s="83"/>
      <c r="N66" s="83"/>
      <c r="O66" s="83"/>
      <c r="P66" s="83"/>
      <c r="Q66" s="83"/>
      <c r="R66" s="83"/>
      <c r="S66" s="83"/>
      <c r="T66" s="83"/>
      <c r="U66" s="83"/>
      <c r="V66" s="83"/>
      <c r="W66" s="83"/>
      <c r="X66" s="34"/>
      <c r="Y66" s="33"/>
    </row>
    <row r="68" spans="1:26" ht="15" customHeight="1" x14ac:dyDescent="0.2">
      <c r="B68" s="37"/>
      <c r="C68" s="37"/>
      <c r="D68" s="37"/>
      <c r="E68" s="37"/>
      <c r="F68" s="37"/>
      <c r="G68" s="37"/>
      <c r="H68" s="37"/>
      <c r="I68" s="37"/>
      <c r="J68" s="37"/>
      <c r="K68" s="37"/>
      <c r="L68" s="37"/>
      <c r="M68" s="37"/>
      <c r="N68" s="37"/>
      <c r="O68" s="37"/>
      <c r="P68" s="37"/>
      <c r="Q68" s="37"/>
      <c r="R68" s="37"/>
      <c r="S68" s="37"/>
      <c r="T68" s="37"/>
      <c r="U68" s="37"/>
      <c r="V68" s="37"/>
    </row>
    <row r="69" spans="1:26" s="37" customFormat="1" ht="15" customHeight="1" x14ac:dyDescent="0.2">
      <c r="B69" s="6"/>
      <c r="C69" s="6"/>
      <c r="D69" s="6"/>
      <c r="E69" s="6"/>
      <c r="F69" s="6"/>
      <c r="G69" s="6"/>
      <c r="H69" s="6"/>
      <c r="I69" s="6"/>
      <c r="J69" s="6"/>
      <c r="K69" s="6"/>
      <c r="L69" s="6"/>
      <c r="M69" s="6"/>
      <c r="N69" s="6"/>
      <c r="O69" s="6"/>
      <c r="P69" s="6"/>
      <c r="Q69" s="6"/>
      <c r="R69" s="6"/>
      <c r="S69" s="6"/>
      <c r="T69" s="6"/>
      <c r="U69" s="6"/>
      <c r="V69" s="5"/>
      <c r="Y69" s="5"/>
      <c r="Z69" s="61"/>
    </row>
    <row r="70" spans="1:26" ht="15" customHeight="1" x14ac:dyDescent="0.2">
      <c r="B70" s="58"/>
      <c r="C70" s="59"/>
      <c r="D70" s="59"/>
      <c r="E70" s="59"/>
      <c r="F70" s="59"/>
      <c r="G70" s="59"/>
      <c r="H70" s="59"/>
      <c r="I70" s="5"/>
      <c r="J70" s="5"/>
      <c r="K70" s="5"/>
      <c r="L70" s="5"/>
      <c r="M70" s="5"/>
      <c r="N70" s="5"/>
      <c r="O70" s="5"/>
      <c r="P70" s="5"/>
      <c r="Q70" s="5"/>
      <c r="R70" s="5"/>
      <c r="S70" s="5"/>
      <c r="T70" s="5"/>
      <c r="U70" s="5"/>
      <c r="V70" s="60"/>
      <c r="W70" s="61"/>
    </row>
    <row r="71" spans="1:26" ht="15" customHeight="1" x14ac:dyDescent="0.2">
      <c r="X71" s="5"/>
    </row>
  </sheetData>
  <sortState ref="A8:Z58">
    <sortCondition ref="B8:B58"/>
  </sortState>
  <mergeCells count="16">
    <mergeCell ref="B2:W2"/>
    <mergeCell ref="B4:B5"/>
    <mergeCell ref="C4:C5"/>
    <mergeCell ref="T4:U5"/>
    <mergeCell ref="R4:S5"/>
    <mergeCell ref="D4:Q4"/>
    <mergeCell ref="X4:X5"/>
    <mergeCell ref="Y4:Y5"/>
    <mergeCell ref="D5:E5"/>
    <mergeCell ref="F5:G5"/>
    <mergeCell ref="H5:I5"/>
    <mergeCell ref="J5:K5"/>
    <mergeCell ref="L5:M5"/>
    <mergeCell ref="N5:O5"/>
    <mergeCell ref="P5:Q5"/>
    <mergeCell ref="V4:W5"/>
  </mergeCells>
  <phoneticPr fontId="16" type="noConversion"/>
  <printOptions horizontalCentered="1"/>
  <pageMargins left="0.25" right="0.25" top="0.75" bottom="0.75" header="0.3" footer="0.3"/>
  <pageSetup scale="47"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showGridLines="0" zoomScale="80" zoomScaleNormal="80" workbookViewId="0"/>
  </sheetViews>
  <sheetFormatPr defaultColWidth="10.140625" defaultRowHeight="15" customHeight="1" x14ac:dyDescent="0.2"/>
  <cols>
    <col min="1" max="1" width="2.7109375" style="36" customWidth="1"/>
    <col min="2" max="2" width="19.28515625" style="6" customWidth="1"/>
    <col min="3" max="21" width="13.140625" style="6" customWidth="1"/>
    <col min="22" max="22" width="13.140625" style="5" customWidth="1"/>
    <col min="23" max="23" width="13.140625" style="37" customWidth="1"/>
    <col min="24" max="25" width="13.140625" style="6" customWidth="1"/>
    <col min="26" max="16384" width="10.140625" style="38"/>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97" t="str">
        <f>CONCATENATE("Number and percentage of public school male students with and without disabilities receiving ",LOWER(A7), " by race/ethnicity, disability status, and English proficiency, by state: School Year 2015-16")</f>
        <v>Number and percentage of public school male students with and without disabilities receiving corporal punishment by race/ethnicity, disability status,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5" s="6" customFormat="1" ht="15" customHeight="1" thickBot="1" x14ac:dyDescent="0.3">
      <c r="A3" s="82">
        <f>C7-T7</f>
        <v>72428</v>
      </c>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98" t="s">
        <v>0</v>
      </c>
      <c r="C4" s="100" t="s">
        <v>1</v>
      </c>
      <c r="D4" s="102" t="s">
        <v>2</v>
      </c>
      <c r="E4" s="103"/>
      <c r="F4" s="103"/>
      <c r="G4" s="103"/>
      <c r="H4" s="103"/>
      <c r="I4" s="103"/>
      <c r="J4" s="103"/>
      <c r="K4" s="103"/>
      <c r="L4" s="103"/>
      <c r="M4" s="103"/>
      <c r="N4" s="103"/>
      <c r="O4" s="103"/>
      <c r="P4" s="103"/>
      <c r="Q4" s="104"/>
      <c r="R4" s="93" t="s">
        <v>3</v>
      </c>
      <c r="S4" s="94"/>
      <c r="T4" s="93" t="s">
        <v>4</v>
      </c>
      <c r="U4" s="94"/>
      <c r="V4" s="93" t="s">
        <v>5</v>
      </c>
      <c r="W4" s="94"/>
      <c r="X4" s="84" t="s">
        <v>76</v>
      </c>
      <c r="Y4" s="86" t="s">
        <v>7</v>
      </c>
    </row>
    <row r="5" spans="1:25" s="12" customFormat="1" ht="24.95" customHeight="1" x14ac:dyDescent="0.2">
      <c r="A5" s="11"/>
      <c r="B5" s="99"/>
      <c r="C5" s="101"/>
      <c r="D5" s="88" t="s">
        <v>8</v>
      </c>
      <c r="E5" s="89"/>
      <c r="F5" s="90" t="s">
        <v>9</v>
      </c>
      <c r="G5" s="89"/>
      <c r="H5" s="91" t="s">
        <v>10</v>
      </c>
      <c r="I5" s="89"/>
      <c r="J5" s="91" t="s">
        <v>11</v>
      </c>
      <c r="K5" s="89"/>
      <c r="L5" s="91" t="s">
        <v>12</v>
      </c>
      <c r="M5" s="89"/>
      <c r="N5" s="91" t="s">
        <v>13</v>
      </c>
      <c r="O5" s="89"/>
      <c r="P5" s="91" t="s">
        <v>14</v>
      </c>
      <c r="Q5" s="92"/>
      <c r="R5" s="95"/>
      <c r="S5" s="96"/>
      <c r="T5" s="95"/>
      <c r="U5" s="96"/>
      <c r="V5" s="95"/>
      <c r="W5" s="96"/>
      <c r="X5" s="85"/>
      <c r="Y5" s="87"/>
    </row>
    <row r="6" spans="1:25" s="12" customFormat="1" ht="15" customHeight="1" thickBot="1" x14ac:dyDescent="0.25">
      <c r="A6" s="11"/>
      <c r="B6" s="13"/>
      <c r="C6" s="14"/>
      <c r="D6" s="15" t="s">
        <v>15</v>
      </c>
      <c r="E6" s="17" t="s">
        <v>16</v>
      </c>
      <c r="F6" s="18" t="s">
        <v>15</v>
      </c>
      <c r="G6" s="17" t="s">
        <v>16</v>
      </c>
      <c r="H6" s="18" t="s">
        <v>15</v>
      </c>
      <c r="I6" s="17" t="s">
        <v>16</v>
      </c>
      <c r="J6" s="18" t="s">
        <v>15</v>
      </c>
      <c r="K6" s="17" t="s">
        <v>16</v>
      </c>
      <c r="L6" s="18" t="s">
        <v>15</v>
      </c>
      <c r="M6" s="17" t="s">
        <v>16</v>
      </c>
      <c r="N6" s="18" t="s">
        <v>15</v>
      </c>
      <c r="O6" s="17" t="s">
        <v>16</v>
      </c>
      <c r="P6" s="18" t="s">
        <v>15</v>
      </c>
      <c r="Q6" s="19" t="s">
        <v>16</v>
      </c>
      <c r="R6" s="15" t="s">
        <v>15</v>
      </c>
      <c r="S6" s="16" t="s">
        <v>17</v>
      </c>
      <c r="T6" s="15" t="s">
        <v>15</v>
      </c>
      <c r="U6" s="16" t="s">
        <v>17</v>
      </c>
      <c r="V6" s="18" t="s">
        <v>15</v>
      </c>
      <c r="W6" s="16" t="s">
        <v>17</v>
      </c>
      <c r="X6" s="20"/>
      <c r="Y6" s="21"/>
    </row>
    <row r="7" spans="1:25" s="24" customFormat="1" ht="15" customHeight="1" x14ac:dyDescent="0.2">
      <c r="A7" s="22" t="s">
        <v>18</v>
      </c>
      <c r="B7" s="62" t="s">
        <v>19</v>
      </c>
      <c r="C7" s="63">
        <v>74229</v>
      </c>
      <c r="D7" s="68">
        <v>1358</v>
      </c>
      <c r="E7" s="69">
        <v>1.875</v>
      </c>
      <c r="F7" s="70">
        <v>108</v>
      </c>
      <c r="G7" s="69">
        <v>0.14910999999999999</v>
      </c>
      <c r="H7" s="70">
        <v>5665</v>
      </c>
      <c r="I7" s="69">
        <v>7.8216000000000001</v>
      </c>
      <c r="J7" s="70">
        <v>26418</v>
      </c>
      <c r="K7" s="69">
        <v>36.475000000000001</v>
      </c>
      <c r="L7" s="70">
        <v>37410</v>
      </c>
      <c r="M7" s="69">
        <v>51.651000000000003</v>
      </c>
      <c r="N7" s="71">
        <v>51</v>
      </c>
      <c r="O7" s="69">
        <v>7.041E-2</v>
      </c>
      <c r="P7" s="72">
        <v>1418</v>
      </c>
      <c r="Q7" s="73">
        <v>1.9578100000000001</v>
      </c>
      <c r="R7" s="74">
        <v>12366</v>
      </c>
      <c r="S7" s="79">
        <v>16.658999999999999</v>
      </c>
      <c r="T7" s="74">
        <v>1801</v>
      </c>
      <c r="U7" s="73">
        <v>2.4262999999999999</v>
      </c>
      <c r="V7" s="74">
        <v>1716</v>
      </c>
      <c r="W7" s="73">
        <v>2.3119999999999998</v>
      </c>
      <c r="X7" s="80">
        <v>96360</v>
      </c>
      <c r="Y7" s="81">
        <v>99.998999999999995</v>
      </c>
    </row>
    <row r="8" spans="1:25" s="24" customFormat="1" ht="15" customHeight="1" x14ac:dyDescent="0.2">
      <c r="A8" s="22" t="s">
        <v>18</v>
      </c>
      <c r="B8" s="64" t="s">
        <v>20</v>
      </c>
      <c r="C8" s="39">
        <v>13069</v>
      </c>
      <c r="D8" s="40">
        <v>144</v>
      </c>
      <c r="E8" s="42">
        <v>1.1096999999999999</v>
      </c>
      <c r="F8" s="44">
        <v>21</v>
      </c>
      <c r="G8" s="42">
        <v>0.16181999999999999</v>
      </c>
      <c r="H8" s="43">
        <v>489</v>
      </c>
      <c r="I8" s="42">
        <v>3.7682000000000002</v>
      </c>
      <c r="J8" s="44">
        <v>4114</v>
      </c>
      <c r="K8" s="42">
        <v>31.702000000000002</v>
      </c>
      <c r="L8" s="44">
        <v>8022</v>
      </c>
      <c r="M8" s="42">
        <v>61.817</v>
      </c>
      <c r="N8" s="44">
        <v>9</v>
      </c>
      <c r="O8" s="42">
        <v>6.9349999999999995E-2</v>
      </c>
      <c r="P8" s="48">
        <v>178</v>
      </c>
      <c r="Q8" s="41">
        <v>1.3716600000000001</v>
      </c>
      <c r="R8" s="47">
        <v>1930</v>
      </c>
      <c r="S8" s="46">
        <v>14.768000000000001</v>
      </c>
      <c r="T8" s="40">
        <v>92</v>
      </c>
      <c r="U8" s="41">
        <v>0.70399999999999996</v>
      </c>
      <c r="V8" s="40">
        <v>271</v>
      </c>
      <c r="W8" s="41">
        <v>2.0739999999999998</v>
      </c>
      <c r="X8" s="25">
        <v>1400</v>
      </c>
      <c r="Y8" s="26">
        <v>100</v>
      </c>
    </row>
    <row r="9" spans="1:25" s="24" customFormat="1" ht="15" customHeight="1" x14ac:dyDescent="0.2">
      <c r="A9" s="22" t="s">
        <v>18</v>
      </c>
      <c r="B9" s="65" t="s">
        <v>21</v>
      </c>
      <c r="C9" s="63">
        <v>0</v>
      </c>
      <c r="D9" s="68">
        <v>0</v>
      </c>
      <c r="E9" s="69">
        <v>0</v>
      </c>
      <c r="F9" s="70">
        <v>0</v>
      </c>
      <c r="G9" s="69">
        <v>0</v>
      </c>
      <c r="H9" s="70">
        <v>0</v>
      </c>
      <c r="I9" s="69">
        <v>0</v>
      </c>
      <c r="J9" s="71">
        <v>0</v>
      </c>
      <c r="K9" s="69">
        <v>0</v>
      </c>
      <c r="L9" s="71">
        <v>0</v>
      </c>
      <c r="M9" s="69">
        <v>0</v>
      </c>
      <c r="N9" s="70">
        <v>0</v>
      </c>
      <c r="O9" s="69">
        <v>0</v>
      </c>
      <c r="P9" s="75">
        <v>0</v>
      </c>
      <c r="Q9" s="73">
        <v>0</v>
      </c>
      <c r="R9" s="76">
        <v>0</v>
      </c>
      <c r="S9" s="79">
        <v>0</v>
      </c>
      <c r="T9" s="76">
        <v>0</v>
      </c>
      <c r="U9" s="73">
        <v>0</v>
      </c>
      <c r="V9" s="76">
        <v>0</v>
      </c>
      <c r="W9" s="73">
        <v>0</v>
      </c>
      <c r="X9" s="80">
        <v>503</v>
      </c>
      <c r="Y9" s="81">
        <v>100</v>
      </c>
    </row>
    <row r="10" spans="1:25" s="24" customFormat="1" ht="15" customHeight="1" x14ac:dyDescent="0.2">
      <c r="A10" s="22" t="s">
        <v>18</v>
      </c>
      <c r="B10" s="64" t="s">
        <v>22</v>
      </c>
      <c r="C10" s="39">
        <v>2</v>
      </c>
      <c r="D10" s="47">
        <v>0</v>
      </c>
      <c r="E10" s="42">
        <v>0</v>
      </c>
      <c r="F10" s="44">
        <v>0</v>
      </c>
      <c r="G10" s="42">
        <v>0</v>
      </c>
      <c r="H10" s="43">
        <v>1</v>
      </c>
      <c r="I10" s="42">
        <v>50</v>
      </c>
      <c r="J10" s="44">
        <v>0</v>
      </c>
      <c r="K10" s="42">
        <v>0</v>
      </c>
      <c r="L10" s="43">
        <v>1</v>
      </c>
      <c r="M10" s="42">
        <v>50</v>
      </c>
      <c r="N10" s="43">
        <v>0</v>
      </c>
      <c r="O10" s="42">
        <v>0</v>
      </c>
      <c r="P10" s="45">
        <v>0</v>
      </c>
      <c r="Q10" s="41">
        <v>0</v>
      </c>
      <c r="R10" s="47">
        <v>1</v>
      </c>
      <c r="S10" s="46">
        <v>50</v>
      </c>
      <c r="T10" s="47">
        <v>0</v>
      </c>
      <c r="U10" s="41">
        <v>0</v>
      </c>
      <c r="V10" s="47">
        <v>0</v>
      </c>
      <c r="W10" s="41">
        <v>0</v>
      </c>
      <c r="X10" s="25">
        <v>1977</v>
      </c>
      <c r="Y10" s="26">
        <v>100</v>
      </c>
    </row>
    <row r="11" spans="1:25" s="24" customFormat="1" ht="15" customHeight="1" x14ac:dyDescent="0.2">
      <c r="A11" s="22" t="s">
        <v>18</v>
      </c>
      <c r="B11" s="65" t="s">
        <v>23</v>
      </c>
      <c r="C11" s="63">
        <v>9045</v>
      </c>
      <c r="D11" s="68">
        <v>16</v>
      </c>
      <c r="E11" s="69">
        <v>0.18329999999999999</v>
      </c>
      <c r="F11" s="71">
        <v>14</v>
      </c>
      <c r="G11" s="69">
        <v>0.16034999999999999</v>
      </c>
      <c r="H11" s="70">
        <v>325</v>
      </c>
      <c r="I11" s="69">
        <v>3.7223999999999999</v>
      </c>
      <c r="J11" s="70">
        <v>2422</v>
      </c>
      <c r="K11" s="69">
        <v>27.74</v>
      </c>
      <c r="L11" s="70">
        <v>5765</v>
      </c>
      <c r="M11" s="69">
        <v>66.028999999999996</v>
      </c>
      <c r="N11" s="70">
        <v>5</v>
      </c>
      <c r="O11" s="69">
        <v>5.7270000000000001E-2</v>
      </c>
      <c r="P11" s="75">
        <v>184</v>
      </c>
      <c r="Q11" s="73">
        <v>2.1074299999999999</v>
      </c>
      <c r="R11" s="68">
        <v>1553</v>
      </c>
      <c r="S11" s="79">
        <v>17.170000000000002</v>
      </c>
      <c r="T11" s="76">
        <v>314</v>
      </c>
      <c r="U11" s="73">
        <v>3.4714999999999998</v>
      </c>
      <c r="V11" s="76">
        <v>212</v>
      </c>
      <c r="W11" s="73">
        <v>2.3439999999999999</v>
      </c>
      <c r="X11" s="80">
        <v>1092</v>
      </c>
      <c r="Y11" s="81">
        <v>100</v>
      </c>
    </row>
    <row r="12" spans="1:25" s="24" customFormat="1" ht="15" customHeight="1" x14ac:dyDescent="0.2">
      <c r="A12" s="22" t="s">
        <v>18</v>
      </c>
      <c r="B12" s="64" t="s">
        <v>24</v>
      </c>
      <c r="C12" s="39">
        <v>0</v>
      </c>
      <c r="D12" s="40">
        <v>0</v>
      </c>
      <c r="E12" s="42">
        <v>0</v>
      </c>
      <c r="F12" s="43">
        <v>0</v>
      </c>
      <c r="G12" s="42">
        <v>0</v>
      </c>
      <c r="H12" s="44">
        <v>0</v>
      </c>
      <c r="I12" s="42">
        <v>0</v>
      </c>
      <c r="J12" s="44">
        <v>0</v>
      </c>
      <c r="K12" s="42">
        <v>0</v>
      </c>
      <c r="L12" s="44">
        <v>0</v>
      </c>
      <c r="M12" s="42">
        <v>0</v>
      </c>
      <c r="N12" s="43">
        <v>0</v>
      </c>
      <c r="O12" s="42">
        <v>0</v>
      </c>
      <c r="P12" s="48">
        <v>0</v>
      </c>
      <c r="Q12" s="41">
        <v>0</v>
      </c>
      <c r="R12" s="40">
        <v>0</v>
      </c>
      <c r="S12" s="46">
        <v>0</v>
      </c>
      <c r="T12" s="47">
        <v>0</v>
      </c>
      <c r="U12" s="41">
        <v>0</v>
      </c>
      <c r="V12" s="47">
        <v>0</v>
      </c>
      <c r="W12" s="41">
        <v>0</v>
      </c>
      <c r="X12" s="25">
        <v>10138</v>
      </c>
      <c r="Y12" s="26">
        <v>100</v>
      </c>
    </row>
    <row r="13" spans="1:25" s="24" customFormat="1" ht="15" customHeight="1" x14ac:dyDescent="0.2">
      <c r="A13" s="22" t="s">
        <v>18</v>
      </c>
      <c r="B13" s="65" t="s">
        <v>25</v>
      </c>
      <c r="C13" s="63">
        <v>0</v>
      </c>
      <c r="D13" s="68">
        <v>0</v>
      </c>
      <c r="E13" s="69">
        <v>0</v>
      </c>
      <c r="F13" s="71">
        <v>0</v>
      </c>
      <c r="G13" s="69">
        <v>0</v>
      </c>
      <c r="H13" s="70">
        <v>0</v>
      </c>
      <c r="I13" s="69">
        <v>0</v>
      </c>
      <c r="J13" s="71">
        <v>0</v>
      </c>
      <c r="K13" s="69">
        <v>0</v>
      </c>
      <c r="L13" s="70">
        <v>0</v>
      </c>
      <c r="M13" s="69">
        <v>0</v>
      </c>
      <c r="N13" s="70">
        <v>0</v>
      </c>
      <c r="O13" s="69">
        <v>0</v>
      </c>
      <c r="P13" s="72">
        <v>0</v>
      </c>
      <c r="Q13" s="73">
        <v>0</v>
      </c>
      <c r="R13" s="76">
        <v>0</v>
      </c>
      <c r="S13" s="79">
        <v>0</v>
      </c>
      <c r="T13" s="68">
        <v>0</v>
      </c>
      <c r="U13" s="73">
        <v>0</v>
      </c>
      <c r="V13" s="68">
        <v>0</v>
      </c>
      <c r="W13" s="73">
        <v>0</v>
      </c>
      <c r="X13" s="80">
        <v>1868</v>
      </c>
      <c r="Y13" s="81">
        <v>100</v>
      </c>
    </row>
    <row r="14" spans="1:25" s="24" customFormat="1" ht="15" customHeight="1" x14ac:dyDescent="0.2">
      <c r="A14" s="22" t="s">
        <v>18</v>
      </c>
      <c r="B14" s="64" t="s">
        <v>26</v>
      </c>
      <c r="C14" s="49">
        <v>0</v>
      </c>
      <c r="D14" s="40">
        <v>0</v>
      </c>
      <c r="E14" s="42">
        <v>0</v>
      </c>
      <c r="F14" s="44">
        <v>0</v>
      </c>
      <c r="G14" s="42">
        <v>0</v>
      </c>
      <c r="H14" s="43">
        <v>0</v>
      </c>
      <c r="I14" s="42">
        <v>0</v>
      </c>
      <c r="J14" s="43">
        <v>0</v>
      </c>
      <c r="K14" s="42">
        <v>0</v>
      </c>
      <c r="L14" s="43">
        <v>0</v>
      </c>
      <c r="M14" s="42">
        <v>0</v>
      </c>
      <c r="N14" s="44">
        <v>0</v>
      </c>
      <c r="O14" s="42">
        <v>0</v>
      </c>
      <c r="P14" s="45">
        <v>0</v>
      </c>
      <c r="Q14" s="41">
        <v>0</v>
      </c>
      <c r="R14" s="40">
        <v>0</v>
      </c>
      <c r="S14" s="46">
        <v>0</v>
      </c>
      <c r="T14" s="47">
        <v>0</v>
      </c>
      <c r="U14" s="41">
        <v>0</v>
      </c>
      <c r="V14" s="47">
        <v>0</v>
      </c>
      <c r="W14" s="41">
        <v>0</v>
      </c>
      <c r="X14" s="25">
        <v>1238</v>
      </c>
      <c r="Y14" s="26">
        <v>100</v>
      </c>
    </row>
    <row r="15" spans="1:25" s="24" customFormat="1" ht="15" customHeight="1" x14ac:dyDescent="0.2">
      <c r="A15" s="22" t="s">
        <v>18</v>
      </c>
      <c r="B15" s="65" t="s">
        <v>27</v>
      </c>
      <c r="C15" s="66">
        <v>0</v>
      </c>
      <c r="D15" s="68">
        <v>0</v>
      </c>
      <c r="E15" s="69">
        <v>0</v>
      </c>
      <c r="F15" s="70">
        <v>0</v>
      </c>
      <c r="G15" s="69">
        <v>0</v>
      </c>
      <c r="H15" s="70">
        <v>0</v>
      </c>
      <c r="I15" s="69">
        <v>0</v>
      </c>
      <c r="J15" s="71">
        <v>0</v>
      </c>
      <c r="K15" s="69">
        <v>0</v>
      </c>
      <c r="L15" s="70">
        <v>0</v>
      </c>
      <c r="M15" s="69">
        <v>0</v>
      </c>
      <c r="N15" s="71">
        <v>0</v>
      </c>
      <c r="O15" s="69">
        <v>0</v>
      </c>
      <c r="P15" s="72">
        <v>0</v>
      </c>
      <c r="Q15" s="73">
        <v>0</v>
      </c>
      <c r="R15" s="68">
        <v>0</v>
      </c>
      <c r="S15" s="79">
        <v>0</v>
      </c>
      <c r="T15" s="76">
        <v>0</v>
      </c>
      <c r="U15" s="73">
        <v>0</v>
      </c>
      <c r="V15" s="76">
        <v>0</v>
      </c>
      <c r="W15" s="73">
        <v>0</v>
      </c>
      <c r="X15" s="80">
        <v>235</v>
      </c>
      <c r="Y15" s="81">
        <v>100</v>
      </c>
    </row>
    <row r="16" spans="1:25" s="24" customFormat="1" ht="15" customHeight="1" x14ac:dyDescent="0.2">
      <c r="A16" s="22" t="s">
        <v>18</v>
      </c>
      <c r="B16" s="64" t="s">
        <v>28</v>
      </c>
      <c r="C16" s="49">
        <v>9</v>
      </c>
      <c r="D16" s="47">
        <v>0</v>
      </c>
      <c r="E16" s="42">
        <v>0</v>
      </c>
      <c r="F16" s="43">
        <v>0</v>
      </c>
      <c r="G16" s="42">
        <v>0</v>
      </c>
      <c r="H16" s="44">
        <v>0</v>
      </c>
      <c r="I16" s="42">
        <v>0</v>
      </c>
      <c r="J16" s="43">
        <v>9</v>
      </c>
      <c r="K16" s="42">
        <v>100</v>
      </c>
      <c r="L16" s="44">
        <v>0</v>
      </c>
      <c r="M16" s="42">
        <v>0</v>
      </c>
      <c r="N16" s="43">
        <v>0</v>
      </c>
      <c r="O16" s="42">
        <v>0</v>
      </c>
      <c r="P16" s="45">
        <v>0</v>
      </c>
      <c r="Q16" s="41">
        <v>0</v>
      </c>
      <c r="R16" s="40">
        <v>5</v>
      </c>
      <c r="S16" s="46">
        <v>55.555999999999997</v>
      </c>
      <c r="T16" s="40">
        <v>0</v>
      </c>
      <c r="U16" s="41">
        <v>0</v>
      </c>
      <c r="V16" s="40">
        <v>0</v>
      </c>
      <c r="W16" s="41">
        <v>0</v>
      </c>
      <c r="X16" s="25">
        <v>221</v>
      </c>
      <c r="Y16" s="26">
        <v>100</v>
      </c>
    </row>
    <row r="17" spans="1:25" s="24" customFormat="1" ht="15" customHeight="1" x14ac:dyDescent="0.2">
      <c r="A17" s="22" t="s">
        <v>18</v>
      </c>
      <c r="B17" s="65" t="s">
        <v>29</v>
      </c>
      <c r="C17" s="63">
        <v>1340</v>
      </c>
      <c r="D17" s="68">
        <v>2</v>
      </c>
      <c r="E17" s="69">
        <v>0.1585</v>
      </c>
      <c r="F17" s="71">
        <v>1</v>
      </c>
      <c r="G17" s="69">
        <v>7.9240000000000005E-2</v>
      </c>
      <c r="H17" s="70">
        <v>91</v>
      </c>
      <c r="I17" s="69">
        <v>7.2107999999999999</v>
      </c>
      <c r="J17" s="71">
        <v>273</v>
      </c>
      <c r="K17" s="69">
        <v>21.632000000000001</v>
      </c>
      <c r="L17" s="71">
        <v>836</v>
      </c>
      <c r="M17" s="69">
        <v>66.244</v>
      </c>
      <c r="N17" s="71">
        <v>0</v>
      </c>
      <c r="O17" s="69">
        <v>0</v>
      </c>
      <c r="P17" s="75">
        <v>59</v>
      </c>
      <c r="Q17" s="73">
        <v>4.6751199999999997</v>
      </c>
      <c r="R17" s="68">
        <v>304</v>
      </c>
      <c r="S17" s="79">
        <v>22.687000000000001</v>
      </c>
      <c r="T17" s="68">
        <v>78</v>
      </c>
      <c r="U17" s="73">
        <v>5.8209</v>
      </c>
      <c r="V17" s="68">
        <v>14</v>
      </c>
      <c r="W17" s="73">
        <v>1.0449999999999999</v>
      </c>
      <c r="X17" s="80">
        <v>3952</v>
      </c>
      <c r="Y17" s="81">
        <v>100</v>
      </c>
    </row>
    <row r="18" spans="1:25" s="24" customFormat="1" ht="15" customHeight="1" x14ac:dyDescent="0.2">
      <c r="A18" s="22" t="s">
        <v>18</v>
      </c>
      <c r="B18" s="64" t="s">
        <v>30</v>
      </c>
      <c r="C18" s="39">
        <v>4709</v>
      </c>
      <c r="D18" s="47">
        <v>6</v>
      </c>
      <c r="E18" s="42">
        <v>0.12970000000000001</v>
      </c>
      <c r="F18" s="44">
        <v>5</v>
      </c>
      <c r="G18" s="42">
        <v>0.10811</v>
      </c>
      <c r="H18" s="44">
        <v>194</v>
      </c>
      <c r="I18" s="42">
        <v>4.1946000000000003</v>
      </c>
      <c r="J18" s="44">
        <v>2367</v>
      </c>
      <c r="K18" s="42">
        <v>51.177999999999997</v>
      </c>
      <c r="L18" s="44">
        <v>1918</v>
      </c>
      <c r="M18" s="42">
        <v>41.47</v>
      </c>
      <c r="N18" s="44">
        <v>2</v>
      </c>
      <c r="O18" s="42">
        <v>4.3240000000000001E-2</v>
      </c>
      <c r="P18" s="45">
        <v>133</v>
      </c>
      <c r="Q18" s="41">
        <v>2.87568</v>
      </c>
      <c r="R18" s="40">
        <v>810</v>
      </c>
      <c r="S18" s="46">
        <v>17.201000000000001</v>
      </c>
      <c r="T18" s="47">
        <v>84</v>
      </c>
      <c r="U18" s="41">
        <v>1.7838000000000001</v>
      </c>
      <c r="V18" s="47">
        <v>87</v>
      </c>
      <c r="W18" s="41">
        <v>1.8480000000000001</v>
      </c>
      <c r="X18" s="25">
        <v>2407</v>
      </c>
      <c r="Y18" s="26">
        <v>100</v>
      </c>
    </row>
    <row r="19" spans="1:25" s="24" customFormat="1" ht="15" customHeight="1" x14ac:dyDescent="0.2">
      <c r="A19" s="22" t="s">
        <v>18</v>
      </c>
      <c r="B19" s="65" t="s">
        <v>31</v>
      </c>
      <c r="C19" s="63">
        <v>0</v>
      </c>
      <c r="D19" s="68">
        <v>0</v>
      </c>
      <c r="E19" s="69">
        <v>0</v>
      </c>
      <c r="F19" s="70">
        <v>0</v>
      </c>
      <c r="G19" s="69">
        <v>0</v>
      </c>
      <c r="H19" s="70">
        <v>0</v>
      </c>
      <c r="I19" s="69">
        <v>0</v>
      </c>
      <c r="J19" s="70">
        <v>0</v>
      </c>
      <c r="K19" s="69">
        <v>0</v>
      </c>
      <c r="L19" s="70">
        <v>0</v>
      </c>
      <c r="M19" s="69">
        <v>0</v>
      </c>
      <c r="N19" s="70">
        <v>0</v>
      </c>
      <c r="O19" s="69">
        <v>0</v>
      </c>
      <c r="P19" s="72">
        <v>0</v>
      </c>
      <c r="Q19" s="73">
        <v>0</v>
      </c>
      <c r="R19" s="68">
        <v>0</v>
      </c>
      <c r="S19" s="79">
        <v>0</v>
      </c>
      <c r="T19" s="68">
        <v>0</v>
      </c>
      <c r="U19" s="73">
        <v>0</v>
      </c>
      <c r="V19" s="68">
        <v>0</v>
      </c>
      <c r="W19" s="73">
        <v>0</v>
      </c>
      <c r="X19" s="80">
        <v>290</v>
      </c>
      <c r="Y19" s="81">
        <v>100</v>
      </c>
    </row>
    <row r="20" spans="1:25" s="24" customFormat="1" ht="15" customHeight="1" x14ac:dyDescent="0.2">
      <c r="A20" s="22" t="s">
        <v>18</v>
      </c>
      <c r="B20" s="64" t="s">
        <v>32</v>
      </c>
      <c r="C20" s="49">
        <v>4</v>
      </c>
      <c r="D20" s="47">
        <v>0</v>
      </c>
      <c r="E20" s="42">
        <v>0</v>
      </c>
      <c r="F20" s="43">
        <v>0</v>
      </c>
      <c r="G20" s="42">
        <v>0</v>
      </c>
      <c r="H20" s="44">
        <v>0</v>
      </c>
      <c r="I20" s="42">
        <v>0</v>
      </c>
      <c r="J20" s="43">
        <v>0</v>
      </c>
      <c r="K20" s="42">
        <v>0</v>
      </c>
      <c r="L20" s="43">
        <v>4</v>
      </c>
      <c r="M20" s="42">
        <v>100</v>
      </c>
      <c r="N20" s="43">
        <v>0</v>
      </c>
      <c r="O20" s="42">
        <v>0</v>
      </c>
      <c r="P20" s="45">
        <v>0</v>
      </c>
      <c r="Q20" s="41">
        <v>0</v>
      </c>
      <c r="R20" s="40">
        <v>0</v>
      </c>
      <c r="S20" s="46">
        <v>0</v>
      </c>
      <c r="T20" s="47">
        <v>0</v>
      </c>
      <c r="U20" s="41">
        <v>0</v>
      </c>
      <c r="V20" s="47">
        <v>0</v>
      </c>
      <c r="W20" s="41">
        <v>0</v>
      </c>
      <c r="X20" s="25">
        <v>720</v>
      </c>
      <c r="Y20" s="26">
        <v>100</v>
      </c>
    </row>
    <row r="21" spans="1:25" s="24" customFormat="1" ht="15" customHeight="1" x14ac:dyDescent="0.2">
      <c r="A21" s="22" t="s">
        <v>18</v>
      </c>
      <c r="B21" s="65" t="s">
        <v>33</v>
      </c>
      <c r="C21" s="63">
        <v>0</v>
      </c>
      <c r="D21" s="76">
        <v>0</v>
      </c>
      <c r="E21" s="69">
        <v>0</v>
      </c>
      <c r="F21" s="70">
        <v>0</v>
      </c>
      <c r="G21" s="69">
        <v>0</v>
      </c>
      <c r="H21" s="71">
        <v>0</v>
      </c>
      <c r="I21" s="69">
        <v>0</v>
      </c>
      <c r="J21" s="70">
        <v>0</v>
      </c>
      <c r="K21" s="69">
        <v>0</v>
      </c>
      <c r="L21" s="70">
        <v>0</v>
      </c>
      <c r="M21" s="69">
        <v>0</v>
      </c>
      <c r="N21" s="70">
        <v>0</v>
      </c>
      <c r="O21" s="69">
        <v>0</v>
      </c>
      <c r="P21" s="75">
        <v>0</v>
      </c>
      <c r="Q21" s="73">
        <v>0</v>
      </c>
      <c r="R21" s="76">
        <v>0</v>
      </c>
      <c r="S21" s="79">
        <v>0</v>
      </c>
      <c r="T21" s="68">
        <v>0</v>
      </c>
      <c r="U21" s="73">
        <v>0</v>
      </c>
      <c r="V21" s="68">
        <v>0</v>
      </c>
      <c r="W21" s="73">
        <v>0</v>
      </c>
      <c r="X21" s="80">
        <v>4081</v>
      </c>
      <c r="Y21" s="81">
        <v>100</v>
      </c>
    </row>
    <row r="22" spans="1:25" s="24" customFormat="1" ht="15" customHeight="1" x14ac:dyDescent="0.2">
      <c r="A22" s="22" t="s">
        <v>18</v>
      </c>
      <c r="B22" s="64" t="s">
        <v>34</v>
      </c>
      <c r="C22" s="39">
        <v>58</v>
      </c>
      <c r="D22" s="40">
        <v>0</v>
      </c>
      <c r="E22" s="42">
        <v>0</v>
      </c>
      <c r="F22" s="43">
        <v>0</v>
      </c>
      <c r="G22" s="42">
        <v>0</v>
      </c>
      <c r="H22" s="43">
        <v>5</v>
      </c>
      <c r="I22" s="42">
        <v>8.6206999999999994</v>
      </c>
      <c r="J22" s="44">
        <v>11</v>
      </c>
      <c r="K22" s="42">
        <v>18.966000000000001</v>
      </c>
      <c r="L22" s="44">
        <v>39</v>
      </c>
      <c r="M22" s="42">
        <v>67.241</v>
      </c>
      <c r="N22" s="44">
        <v>0</v>
      </c>
      <c r="O22" s="42">
        <v>0</v>
      </c>
      <c r="P22" s="48">
        <v>3</v>
      </c>
      <c r="Q22" s="41">
        <v>5.1724100000000002</v>
      </c>
      <c r="R22" s="47">
        <v>18</v>
      </c>
      <c r="S22" s="46">
        <v>31.033999999999999</v>
      </c>
      <c r="T22" s="47">
        <v>0</v>
      </c>
      <c r="U22" s="41">
        <v>0</v>
      </c>
      <c r="V22" s="47">
        <v>1</v>
      </c>
      <c r="W22" s="41">
        <v>1.724</v>
      </c>
      <c r="X22" s="25">
        <v>1879</v>
      </c>
      <c r="Y22" s="26">
        <v>100</v>
      </c>
    </row>
    <row r="23" spans="1:25" s="24" customFormat="1" ht="15" customHeight="1" x14ac:dyDescent="0.2">
      <c r="A23" s="22" t="s">
        <v>18</v>
      </c>
      <c r="B23" s="65" t="s">
        <v>35</v>
      </c>
      <c r="C23" s="63">
        <v>0</v>
      </c>
      <c r="D23" s="68">
        <v>0</v>
      </c>
      <c r="E23" s="69">
        <v>0</v>
      </c>
      <c r="F23" s="70">
        <v>0</v>
      </c>
      <c r="G23" s="69">
        <v>0</v>
      </c>
      <c r="H23" s="70">
        <v>0</v>
      </c>
      <c r="I23" s="69">
        <v>0</v>
      </c>
      <c r="J23" s="70">
        <v>0</v>
      </c>
      <c r="K23" s="69">
        <v>0</v>
      </c>
      <c r="L23" s="70">
        <v>0</v>
      </c>
      <c r="M23" s="69">
        <v>0</v>
      </c>
      <c r="N23" s="70">
        <v>0</v>
      </c>
      <c r="O23" s="69">
        <v>0</v>
      </c>
      <c r="P23" s="75">
        <v>0</v>
      </c>
      <c r="Q23" s="73">
        <v>0</v>
      </c>
      <c r="R23" s="68">
        <v>0</v>
      </c>
      <c r="S23" s="79">
        <v>0</v>
      </c>
      <c r="T23" s="76">
        <v>0</v>
      </c>
      <c r="U23" s="73">
        <v>0</v>
      </c>
      <c r="V23" s="76">
        <v>0</v>
      </c>
      <c r="W23" s="73">
        <v>0</v>
      </c>
      <c r="X23" s="80">
        <v>1365</v>
      </c>
      <c r="Y23" s="81">
        <v>100</v>
      </c>
    </row>
    <row r="24" spans="1:25" s="24" customFormat="1" ht="15" customHeight="1" x14ac:dyDescent="0.2">
      <c r="A24" s="22" t="s">
        <v>18</v>
      </c>
      <c r="B24" s="64" t="s">
        <v>36</v>
      </c>
      <c r="C24" s="39">
        <v>138</v>
      </c>
      <c r="D24" s="47">
        <v>1</v>
      </c>
      <c r="E24" s="42">
        <v>0.73529999999999995</v>
      </c>
      <c r="F24" s="44">
        <v>0</v>
      </c>
      <c r="G24" s="42">
        <v>0</v>
      </c>
      <c r="H24" s="43">
        <v>2</v>
      </c>
      <c r="I24" s="42">
        <v>1.4705999999999999</v>
      </c>
      <c r="J24" s="44">
        <v>1</v>
      </c>
      <c r="K24" s="42">
        <v>0.73499999999999999</v>
      </c>
      <c r="L24" s="44">
        <v>124</v>
      </c>
      <c r="M24" s="42">
        <v>91.176000000000002</v>
      </c>
      <c r="N24" s="44">
        <v>0</v>
      </c>
      <c r="O24" s="42">
        <v>0</v>
      </c>
      <c r="P24" s="48">
        <v>8</v>
      </c>
      <c r="Q24" s="41">
        <v>5.8823499999999997</v>
      </c>
      <c r="R24" s="40">
        <v>10</v>
      </c>
      <c r="S24" s="46">
        <v>7.2460000000000004</v>
      </c>
      <c r="T24" s="47">
        <v>2</v>
      </c>
      <c r="U24" s="41">
        <v>1.4493</v>
      </c>
      <c r="V24" s="47">
        <v>1</v>
      </c>
      <c r="W24" s="41">
        <v>0.72499999999999998</v>
      </c>
      <c r="X24" s="25">
        <v>1356</v>
      </c>
      <c r="Y24" s="26">
        <v>100</v>
      </c>
    </row>
    <row r="25" spans="1:25" s="24" customFormat="1" ht="15" customHeight="1" x14ac:dyDescent="0.2">
      <c r="A25" s="22" t="s">
        <v>18</v>
      </c>
      <c r="B25" s="65" t="s">
        <v>37</v>
      </c>
      <c r="C25" s="66">
        <v>132</v>
      </c>
      <c r="D25" s="68">
        <v>0</v>
      </c>
      <c r="E25" s="69">
        <v>0</v>
      </c>
      <c r="F25" s="70">
        <v>0</v>
      </c>
      <c r="G25" s="69">
        <v>0</v>
      </c>
      <c r="H25" s="70">
        <v>2</v>
      </c>
      <c r="I25" s="69">
        <v>1.5152000000000001</v>
      </c>
      <c r="J25" s="70">
        <v>6</v>
      </c>
      <c r="K25" s="69">
        <v>4.5449999999999999</v>
      </c>
      <c r="L25" s="71">
        <v>120</v>
      </c>
      <c r="M25" s="69">
        <v>90.909000000000006</v>
      </c>
      <c r="N25" s="70">
        <v>0</v>
      </c>
      <c r="O25" s="69">
        <v>0</v>
      </c>
      <c r="P25" s="75">
        <v>4</v>
      </c>
      <c r="Q25" s="73">
        <v>3.0303</v>
      </c>
      <c r="R25" s="68">
        <v>37</v>
      </c>
      <c r="S25" s="79">
        <v>28.03</v>
      </c>
      <c r="T25" s="68">
        <v>0</v>
      </c>
      <c r="U25" s="73">
        <v>0</v>
      </c>
      <c r="V25" s="68">
        <v>1</v>
      </c>
      <c r="W25" s="73">
        <v>0.75800000000000001</v>
      </c>
      <c r="X25" s="80">
        <v>1407</v>
      </c>
      <c r="Y25" s="81">
        <v>100</v>
      </c>
    </row>
    <row r="26" spans="1:25" s="24" customFormat="1" ht="15" customHeight="1" x14ac:dyDescent="0.2">
      <c r="A26" s="22" t="s">
        <v>18</v>
      </c>
      <c r="B26" s="64" t="s">
        <v>38</v>
      </c>
      <c r="C26" s="39">
        <v>2174</v>
      </c>
      <c r="D26" s="40">
        <v>21</v>
      </c>
      <c r="E26" s="42">
        <v>1.0259</v>
      </c>
      <c r="F26" s="43">
        <v>1</v>
      </c>
      <c r="G26" s="42">
        <v>4.8849999999999998E-2</v>
      </c>
      <c r="H26" s="43">
        <v>30</v>
      </c>
      <c r="I26" s="42">
        <v>1.4656</v>
      </c>
      <c r="J26" s="44">
        <v>1026</v>
      </c>
      <c r="K26" s="42">
        <v>50.122</v>
      </c>
      <c r="L26" s="44">
        <v>917</v>
      </c>
      <c r="M26" s="42">
        <v>44.796999999999997</v>
      </c>
      <c r="N26" s="43">
        <v>2</v>
      </c>
      <c r="O26" s="42">
        <v>9.7699999999999995E-2</v>
      </c>
      <c r="P26" s="48">
        <v>50</v>
      </c>
      <c r="Q26" s="41">
        <v>2.4426000000000001</v>
      </c>
      <c r="R26" s="40">
        <v>422</v>
      </c>
      <c r="S26" s="46">
        <v>19.411000000000001</v>
      </c>
      <c r="T26" s="40">
        <v>127</v>
      </c>
      <c r="U26" s="41">
        <v>5.8418000000000001</v>
      </c>
      <c r="V26" s="40">
        <v>8</v>
      </c>
      <c r="W26" s="41">
        <v>0.36799999999999999</v>
      </c>
      <c r="X26" s="25">
        <v>1367</v>
      </c>
      <c r="Y26" s="26">
        <v>100</v>
      </c>
    </row>
    <row r="27" spans="1:25" s="24" customFormat="1" ht="15" customHeight="1" x14ac:dyDescent="0.2">
      <c r="A27" s="22" t="s">
        <v>18</v>
      </c>
      <c r="B27" s="65" t="s">
        <v>39</v>
      </c>
      <c r="C27" s="66">
        <v>0</v>
      </c>
      <c r="D27" s="76">
        <v>0</v>
      </c>
      <c r="E27" s="69">
        <v>0</v>
      </c>
      <c r="F27" s="70">
        <v>0</v>
      </c>
      <c r="G27" s="69">
        <v>0</v>
      </c>
      <c r="H27" s="70">
        <v>0</v>
      </c>
      <c r="I27" s="69">
        <v>0</v>
      </c>
      <c r="J27" s="70">
        <v>0</v>
      </c>
      <c r="K27" s="69">
        <v>0</v>
      </c>
      <c r="L27" s="71">
        <v>0</v>
      </c>
      <c r="M27" s="69">
        <v>0</v>
      </c>
      <c r="N27" s="70">
        <v>0</v>
      </c>
      <c r="O27" s="69">
        <v>0</v>
      </c>
      <c r="P27" s="75">
        <v>0</v>
      </c>
      <c r="Q27" s="73">
        <v>0</v>
      </c>
      <c r="R27" s="68">
        <v>0</v>
      </c>
      <c r="S27" s="79">
        <v>0</v>
      </c>
      <c r="T27" s="76">
        <v>0</v>
      </c>
      <c r="U27" s="73">
        <v>0</v>
      </c>
      <c r="V27" s="76">
        <v>0</v>
      </c>
      <c r="W27" s="73">
        <v>0</v>
      </c>
      <c r="X27" s="80">
        <v>589</v>
      </c>
      <c r="Y27" s="81">
        <v>100</v>
      </c>
    </row>
    <row r="28" spans="1:25" s="24" customFormat="1" ht="15" customHeight="1" x14ac:dyDescent="0.2">
      <c r="A28" s="22" t="s">
        <v>18</v>
      </c>
      <c r="B28" s="64" t="s">
        <v>40</v>
      </c>
      <c r="C28" s="49">
        <v>0</v>
      </c>
      <c r="D28" s="47">
        <v>0</v>
      </c>
      <c r="E28" s="42">
        <v>0</v>
      </c>
      <c r="F28" s="44">
        <v>0</v>
      </c>
      <c r="G28" s="42">
        <v>0</v>
      </c>
      <c r="H28" s="44">
        <v>0</v>
      </c>
      <c r="I28" s="42">
        <v>0</v>
      </c>
      <c r="J28" s="44">
        <v>0</v>
      </c>
      <c r="K28" s="42">
        <v>0</v>
      </c>
      <c r="L28" s="43">
        <v>0</v>
      </c>
      <c r="M28" s="42">
        <v>0</v>
      </c>
      <c r="N28" s="44">
        <v>0</v>
      </c>
      <c r="O28" s="42">
        <v>0</v>
      </c>
      <c r="P28" s="45">
        <v>0</v>
      </c>
      <c r="Q28" s="41">
        <v>0</v>
      </c>
      <c r="R28" s="47">
        <v>0</v>
      </c>
      <c r="S28" s="46">
        <v>0</v>
      </c>
      <c r="T28" s="40">
        <v>0</v>
      </c>
      <c r="U28" s="41">
        <v>0</v>
      </c>
      <c r="V28" s="40">
        <v>0</v>
      </c>
      <c r="W28" s="41">
        <v>0</v>
      </c>
      <c r="X28" s="25">
        <v>1434</v>
      </c>
      <c r="Y28" s="26">
        <v>100</v>
      </c>
    </row>
    <row r="29" spans="1:25" s="24" customFormat="1" ht="15" customHeight="1" x14ac:dyDescent="0.2">
      <c r="A29" s="22" t="s">
        <v>18</v>
      </c>
      <c r="B29" s="65" t="s">
        <v>41</v>
      </c>
      <c r="C29" s="63">
        <v>0</v>
      </c>
      <c r="D29" s="68">
        <v>0</v>
      </c>
      <c r="E29" s="69">
        <v>0</v>
      </c>
      <c r="F29" s="70">
        <v>0</v>
      </c>
      <c r="G29" s="69">
        <v>0</v>
      </c>
      <c r="H29" s="71">
        <v>0</v>
      </c>
      <c r="I29" s="69">
        <v>0</v>
      </c>
      <c r="J29" s="70">
        <v>0</v>
      </c>
      <c r="K29" s="69">
        <v>0</v>
      </c>
      <c r="L29" s="71">
        <v>0</v>
      </c>
      <c r="M29" s="69">
        <v>0</v>
      </c>
      <c r="N29" s="70">
        <v>0</v>
      </c>
      <c r="O29" s="69">
        <v>0</v>
      </c>
      <c r="P29" s="75">
        <v>0</v>
      </c>
      <c r="Q29" s="73">
        <v>0</v>
      </c>
      <c r="R29" s="68">
        <v>0</v>
      </c>
      <c r="S29" s="79">
        <v>0</v>
      </c>
      <c r="T29" s="68">
        <v>0</v>
      </c>
      <c r="U29" s="73">
        <v>0</v>
      </c>
      <c r="V29" s="68">
        <v>0</v>
      </c>
      <c r="W29" s="73">
        <v>0</v>
      </c>
      <c r="X29" s="80">
        <v>1873</v>
      </c>
      <c r="Y29" s="81">
        <v>100</v>
      </c>
    </row>
    <row r="30" spans="1:25" s="24" customFormat="1" ht="15" customHeight="1" x14ac:dyDescent="0.2">
      <c r="A30" s="22" t="s">
        <v>18</v>
      </c>
      <c r="B30" s="64" t="s">
        <v>42</v>
      </c>
      <c r="C30" s="39">
        <v>2</v>
      </c>
      <c r="D30" s="47">
        <v>0</v>
      </c>
      <c r="E30" s="42">
        <v>0</v>
      </c>
      <c r="F30" s="43">
        <v>0</v>
      </c>
      <c r="G30" s="42">
        <v>0</v>
      </c>
      <c r="H30" s="44">
        <v>0</v>
      </c>
      <c r="I30" s="42">
        <v>0</v>
      </c>
      <c r="J30" s="44">
        <v>0</v>
      </c>
      <c r="K30" s="42">
        <v>0</v>
      </c>
      <c r="L30" s="44">
        <v>2</v>
      </c>
      <c r="M30" s="42">
        <v>100</v>
      </c>
      <c r="N30" s="44">
        <v>0</v>
      </c>
      <c r="O30" s="42">
        <v>0</v>
      </c>
      <c r="P30" s="45">
        <v>0</v>
      </c>
      <c r="Q30" s="41">
        <v>0</v>
      </c>
      <c r="R30" s="47">
        <v>1</v>
      </c>
      <c r="S30" s="46">
        <v>50</v>
      </c>
      <c r="T30" s="40">
        <v>0</v>
      </c>
      <c r="U30" s="41">
        <v>0</v>
      </c>
      <c r="V30" s="40">
        <v>0</v>
      </c>
      <c r="W30" s="41">
        <v>0</v>
      </c>
      <c r="X30" s="25">
        <v>3616</v>
      </c>
      <c r="Y30" s="26">
        <v>100</v>
      </c>
    </row>
    <row r="31" spans="1:25" s="24" customFormat="1" ht="15" customHeight="1" x14ac:dyDescent="0.2">
      <c r="A31" s="22" t="s">
        <v>18</v>
      </c>
      <c r="B31" s="65" t="s">
        <v>43</v>
      </c>
      <c r="C31" s="66">
        <v>6</v>
      </c>
      <c r="D31" s="68">
        <v>0</v>
      </c>
      <c r="E31" s="69">
        <v>0</v>
      </c>
      <c r="F31" s="71">
        <v>0</v>
      </c>
      <c r="G31" s="69">
        <v>0</v>
      </c>
      <c r="H31" s="70">
        <v>0</v>
      </c>
      <c r="I31" s="69">
        <v>0</v>
      </c>
      <c r="J31" s="71">
        <v>1</v>
      </c>
      <c r="K31" s="69">
        <v>16.667000000000002</v>
      </c>
      <c r="L31" s="70">
        <v>5</v>
      </c>
      <c r="M31" s="69">
        <v>83.332999999999998</v>
      </c>
      <c r="N31" s="70">
        <v>0</v>
      </c>
      <c r="O31" s="69">
        <v>0</v>
      </c>
      <c r="P31" s="72">
        <v>0</v>
      </c>
      <c r="Q31" s="73">
        <v>0</v>
      </c>
      <c r="R31" s="76">
        <v>3</v>
      </c>
      <c r="S31" s="79">
        <v>50</v>
      </c>
      <c r="T31" s="68">
        <v>0</v>
      </c>
      <c r="U31" s="73">
        <v>0</v>
      </c>
      <c r="V31" s="68">
        <v>0</v>
      </c>
      <c r="W31" s="73">
        <v>0</v>
      </c>
      <c r="X31" s="80">
        <v>2170</v>
      </c>
      <c r="Y31" s="81">
        <v>99.953999999999994</v>
      </c>
    </row>
    <row r="32" spans="1:25" s="24" customFormat="1" ht="15" customHeight="1" x14ac:dyDescent="0.2">
      <c r="A32" s="22" t="s">
        <v>18</v>
      </c>
      <c r="B32" s="64" t="s">
        <v>44</v>
      </c>
      <c r="C32" s="39">
        <v>17682</v>
      </c>
      <c r="D32" s="40">
        <v>55</v>
      </c>
      <c r="E32" s="42">
        <v>0.31140000000000001</v>
      </c>
      <c r="F32" s="44">
        <v>17</v>
      </c>
      <c r="G32" s="42">
        <v>9.6240000000000006E-2</v>
      </c>
      <c r="H32" s="44">
        <v>265</v>
      </c>
      <c r="I32" s="42">
        <v>1.5002</v>
      </c>
      <c r="J32" s="44">
        <v>11457</v>
      </c>
      <c r="K32" s="42">
        <v>64.861000000000004</v>
      </c>
      <c r="L32" s="43">
        <v>5778</v>
      </c>
      <c r="M32" s="42">
        <v>32.710999999999999</v>
      </c>
      <c r="N32" s="43">
        <v>1</v>
      </c>
      <c r="O32" s="42">
        <v>5.6600000000000001E-3</v>
      </c>
      <c r="P32" s="48">
        <v>91</v>
      </c>
      <c r="Q32" s="41">
        <v>0.51517000000000002</v>
      </c>
      <c r="R32" s="40">
        <v>2805</v>
      </c>
      <c r="S32" s="46">
        <v>15.864000000000001</v>
      </c>
      <c r="T32" s="47">
        <v>18</v>
      </c>
      <c r="U32" s="41">
        <v>0.1018</v>
      </c>
      <c r="V32" s="47">
        <v>190</v>
      </c>
      <c r="W32" s="41">
        <v>1.075</v>
      </c>
      <c r="X32" s="25">
        <v>978</v>
      </c>
      <c r="Y32" s="26">
        <v>100</v>
      </c>
    </row>
    <row r="33" spans="1:25" s="24" customFormat="1" ht="15" customHeight="1" x14ac:dyDescent="0.2">
      <c r="A33" s="22" t="s">
        <v>18</v>
      </c>
      <c r="B33" s="65" t="s">
        <v>45</v>
      </c>
      <c r="C33" s="63">
        <v>2682</v>
      </c>
      <c r="D33" s="76">
        <v>4</v>
      </c>
      <c r="E33" s="69">
        <v>0.1497</v>
      </c>
      <c r="F33" s="70">
        <v>2</v>
      </c>
      <c r="G33" s="69">
        <v>7.485E-2</v>
      </c>
      <c r="H33" s="71">
        <v>136</v>
      </c>
      <c r="I33" s="69">
        <v>5.0898000000000003</v>
      </c>
      <c r="J33" s="70">
        <v>561</v>
      </c>
      <c r="K33" s="69">
        <v>20.995999999999999</v>
      </c>
      <c r="L33" s="70">
        <v>1908</v>
      </c>
      <c r="M33" s="69">
        <v>71.406999999999996</v>
      </c>
      <c r="N33" s="71">
        <v>21</v>
      </c>
      <c r="O33" s="69">
        <v>0.78593000000000002</v>
      </c>
      <c r="P33" s="75">
        <v>40</v>
      </c>
      <c r="Q33" s="73">
        <v>1.49701</v>
      </c>
      <c r="R33" s="76">
        <v>515</v>
      </c>
      <c r="S33" s="79">
        <v>19.202000000000002</v>
      </c>
      <c r="T33" s="76">
        <v>10</v>
      </c>
      <c r="U33" s="73">
        <v>0.37290000000000001</v>
      </c>
      <c r="V33" s="76">
        <v>57</v>
      </c>
      <c r="W33" s="73">
        <v>2.125</v>
      </c>
      <c r="X33" s="80">
        <v>2372</v>
      </c>
      <c r="Y33" s="81">
        <v>100</v>
      </c>
    </row>
    <row r="34" spans="1:25" s="24" customFormat="1" ht="15" customHeight="1" x14ac:dyDescent="0.2">
      <c r="A34" s="22" t="s">
        <v>18</v>
      </c>
      <c r="B34" s="64" t="s">
        <v>46</v>
      </c>
      <c r="C34" s="49">
        <v>0</v>
      </c>
      <c r="D34" s="40">
        <v>0</v>
      </c>
      <c r="E34" s="42">
        <v>0</v>
      </c>
      <c r="F34" s="44">
        <v>0</v>
      </c>
      <c r="G34" s="42">
        <v>0</v>
      </c>
      <c r="H34" s="43">
        <v>0</v>
      </c>
      <c r="I34" s="42">
        <v>0</v>
      </c>
      <c r="J34" s="44">
        <v>0</v>
      </c>
      <c r="K34" s="42">
        <v>0</v>
      </c>
      <c r="L34" s="43">
        <v>0</v>
      </c>
      <c r="M34" s="42">
        <v>0</v>
      </c>
      <c r="N34" s="43">
        <v>0</v>
      </c>
      <c r="O34" s="42">
        <v>0</v>
      </c>
      <c r="P34" s="45">
        <v>0</v>
      </c>
      <c r="Q34" s="41">
        <v>0</v>
      </c>
      <c r="R34" s="47">
        <v>0</v>
      </c>
      <c r="S34" s="46">
        <v>0</v>
      </c>
      <c r="T34" s="47">
        <v>0</v>
      </c>
      <c r="U34" s="41">
        <v>0</v>
      </c>
      <c r="V34" s="47">
        <v>0</v>
      </c>
      <c r="W34" s="41">
        <v>0</v>
      </c>
      <c r="X34" s="25">
        <v>825</v>
      </c>
      <c r="Y34" s="26">
        <v>100</v>
      </c>
    </row>
    <row r="35" spans="1:25" s="24" customFormat="1" ht="15" customHeight="1" x14ac:dyDescent="0.2">
      <c r="A35" s="22" t="s">
        <v>18</v>
      </c>
      <c r="B35" s="65" t="s">
        <v>47</v>
      </c>
      <c r="C35" s="66">
        <v>0</v>
      </c>
      <c r="D35" s="76">
        <v>0</v>
      </c>
      <c r="E35" s="69">
        <v>0</v>
      </c>
      <c r="F35" s="70">
        <v>0</v>
      </c>
      <c r="G35" s="69">
        <v>0</v>
      </c>
      <c r="H35" s="71">
        <v>0</v>
      </c>
      <c r="I35" s="69">
        <v>0</v>
      </c>
      <c r="J35" s="70">
        <v>0</v>
      </c>
      <c r="K35" s="69">
        <v>0</v>
      </c>
      <c r="L35" s="71">
        <v>0</v>
      </c>
      <c r="M35" s="69">
        <v>0</v>
      </c>
      <c r="N35" s="70">
        <v>0</v>
      </c>
      <c r="O35" s="69">
        <v>0</v>
      </c>
      <c r="P35" s="75">
        <v>0</v>
      </c>
      <c r="Q35" s="73">
        <v>0</v>
      </c>
      <c r="R35" s="76">
        <v>0</v>
      </c>
      <c r="S35" s="79">
        <v>0</v>
      </c>
      <c r="T35" s="76">
        <v>0</v>
      </c>
      <c r="U35" s="73">
        <v>0</v>
      </c>
      <c r="V35" s="76">
        <v>0</v>
      </c>
      <c r="W35" s="73">
        <v>0</v>
      </c>
      <c r="X35" s="80">
        <v>1064</v>
      </c>
      <c r="Y35" s="81">
        <v>100</v>
      </c>
    </row>
    <row r="36" spans="1:25" s="24" customFormat="1" ht="15" customHeight="1" x14ac:dyDescent="0.2">
      <c r="A36" s="22" t="s">
        <v>18</v>
      </c>
      <c r="B36" s="64" t="s">
        <v>48</v>
      </c>
      <c r="C36" s="49">
        <v>0</v>
      </c>
      <c r="D36" s="47">
        <v>0</v>
      </c>
      <c r="E36" s="42">
        <v>0</v>
      </c>
      <c r="F36" s="44">
        <v>0</v>
      </c>
      <c r="G36" s="42">
        <v>0</v>
      </c>
      <c r="H36" s="44">
        <v>0</v>
      </c>
      <c r="I36" s="42">
        <v>0</v>
      </c>
      <c r="J36" s="43">
        <v>0</v>
      </c>
      <c r="K36" s="42">
        <v>0</v>
      </c>
      <c r="L36" s="43">
        <v>0</v>
      </c>
      <c r="M36" s="42">
        <v>0</v>
      </c>
      <c r="N36" s="44">
        <v>0</v>
      </c>
      <c r="O36" s="42">
        <v>0</v>
      </c>
      <c r="P36" s="48">
        <v>0</v>
      </c>
      <c r="Q36" s="41">
        <v>0</v>
      </c>
      <c r="R36" s="40">
        <v>0</v>
      </c>
      <c r="S36" s="46">
        <v>0</v>
      </c>
      <c r="T36" s="47">
        <v>0</v>
      </c>
      <c r="U36" s="41">
        <v>0</v>
      </c>
      <c r="V36" s="47">
        <v>0</v>
      </c>
      <c r="W36" s="41">
        <v>0</v>
      </c>
      <c r="X36" s="25">
        <v>658</v>
      </c>
      <c r="Y36" s="26">
        <v>100</v>
      </c>
    </row>
    <row r="37" spans="1:25" s="24" customFormat="1" ht="15" customHeight="1" x14ac:dyDescent="0.2">
      <c r="A37" s="22" t="s">
        <v>18</v>
      </c>
      <c r="B37" s="65" t="s">
        <v>49</v>
      </c>
      <c r="C37" s="63">
        <v>0</v>
      </c>
      <c r="D37" s="68">
        <v>0</v>
      </c>
      <c r="E37" s="69">
        <v>0</v>
      </c>
      <c r="F37" s="70">
        <v>0</v>
      </c>
      <c r="G37" s="69">
        <v>0</v>
      </c>
      <c r="H37" s="70">
        <v>0</v>
      </c>
      <c r="I37" s="69">
        <v>0</v>
      </c>
      <c r="J37" s="70">
        <v>0</v>
      </c>
      <c r="K37" s="69">
        <v>0</v>
      </c>
      <c r="L37" s="70">
        <v>0</v>
      </c>
      <c r="M37" s="69">
        <v>0</v>
      </c>
      <c r="N37" s="71">
        <v>0</v>
      </c>
      <c r="O37" s="69">
        <v>0</v>
      </c>
      <c r="P37" s="75">
        <v>0</v>
      </c>
      <c r="Q37" s="73">
        <v>0</v>
      </c>
      <c r="R37" s="68">
        <v>0</v>
      </c>
      <c r="S37" s="79">
        <v>0</v>
      </c>
      <c r="T37" s="76">
        <v>0</v>
      </c>
      <c r="U37" s="73">
        <v>0</v>
      </c>
      <c r="V37" s="76">
        <v>0</v>
      </c>
      <c r="W37" s="73">
        <v>0</v>
      </c>
      <c r="X37" s="80">
        <v>483</v>
      </c>
      <c r="Y37" s="81">
        <v>100</v>
      </c>
    </row>
    <row r="38" spans="1:25" s="24" customFormat="1" ht="15" customHeight="1" x14ac:dyDescent="0.2">
      <c r="A38" s="22" t="s">
        <v>18</v>
      </c>
      <c r="B38" s="64" t="s">
        <v>50</v>
      </c>
      <c r="C38" s="39">
        <v>0</v>
      </c>
      <c r="D38" s="40">
        <v>0</v>
      </c>
      <c r="E38" s="42">
        <v>0</v>
      </c>
      <c r="F38" s="44">
        <v>0</v>
      </c>
      <c r="G38" s="42">
        <v>0</v>
      </c>
      <c r="H38" s="44">
        <v>0</v>
      </c>
      <c r="I38" s="42">
        <v>0</v>
      </c>
      <c r="J38" s="44">
        <v>0</v>
      </c>
      <c r="K38" s="42">
        <v>0</v>
      </c>
      <c r="L38" s="44">
        <v>0</v>
      </c>
      <c r="M38" s="42">
        <v>0</v>
      </c>
      <c r="N38" s="44">
        <v>0</v>
      </c>
      <c r="O38" s="42">
        <v>0</v>
      </c>
      <c r="P38" s="45">
        <v>0</v>
      </c>
      <c r="Q38" s="41">
        <v>0</v>
      </c>
      <c r="R38" s="40">
        <v>0</v>
      </c>
      <c r="S38" s="46">
        <v>0</v>
      </c>
      <c r="T38" s="47">
        <v>0</v>
      </c>
      <c r="U38" s="41">
        <v>0</v>
      </c>
      <c r="V38" s="47">
        <v>0</v>
      </c>
      <c r="W38" s="41">
        <v>0</v>
      </c>
      <c r="X38" s="25">
        <v>2577</v>
      </c>
      <c r="Y38" s="26">
        <v>100</v>
      </c>
    </row>
    <row r="39" spans="1:25" s="24" customFormat="1" ht="15" customHeight="1" x14ac:dyDescent="0.2">
      <c r="A39" s="22" t="s">
        <v>18</v>
      </c>
      <c r="B39" s="65" t="s">
        <v>51</v>
      </c>
      <c r="C39" s="63">
        <v>0</v>
      </c>
      <c r="D39" s="76">
        <v>0</v>
      </c>
      <c r="E39" s="69">
        <v>0</v>
      </c>
      <c r="F39" s="70">
        <v>0</v>
      </c>
      <c r="G39" s="69">
        <v>0</v>
      </c>
      <c r="H39" s="71">
        <v>0</v>
      </c>
      <c r="I39" s="69">
        <v>0</v>
      </c>
      <c r="J39" s="70">
        <v>0</v>
      </c>
      <c r="K39" s="69">
        <v>0</v>
      </c>
      <c r="L39" s="71">
        <v>0</v>
      </c>
      <c r="M39" s="69">
        <v>0</v>
      </c>
      <c r="N39" s="70">
        <v>0</v>
      </c>
      <c r="O39" s="69">
        <v>0</v>
      </c>
      <c r="P39" s="75">
        <v>0</v>
      </c>
      <c r="Q39" s="73">
        <v>0</v>
      </c>
      <c r="R39" s="68">
        <v>0</v>
      </c>
      <c r="S39" s="79">
        <v>0</v>
      </c>
      <c r="T39" s="68">
        <v>0</v>
      </c>
      <c r="U39" s="73">
        <v>0</v>
      </c>
      <c r="V39" s="68">
        <v>0</v>
      </c>
      <c r="W39" s="73">
        <v>0</v>
      </c>
      <c r="X39" s="80">
        <v>880</v>
      </c>
      <c r="Y39" s="81">
        <v>100</v>
      </c>
    </row>
    <row r="40" spans="1:25" s="24" customFormat="1" ht="15" customHeight="1" x14ac:dyDescent="0.2">
      <c r="A40" s="22" t="s">
        <v>18</v>
      </c>
      <c r="B40" s="64" t="s">
        <v>52</v>
      </c>
      <c r="C40" s="49">
        <v>1</v>
      </c>
      <c r="D40" s="40">
        <v>0</v>
      </c>
      <c r="E40" s="42">
        <v>0</v>
      </c>
      <c r="F40" s="44">
        <v>0</v>
      </c>
      <c r="G40" s="42">
        <v>0</v>
      </c>
      <c r="H40" s="44">
        <v>0</v>
      </c>
      <c r="I40" s="42">
        <v>0</v>
      </c>
      <c r="J40" s="43">
        <v>0</v>
      </c>
      <c r="K40" s="42">
        <v>0</v>
      </c>
      <c r="L40" s="43">
        <v>1</v>
      </c>
      <c r="M40" s="42">
        <v>100</v>
      </c>
      <c r="N40" s="44">
        <v>0</v>
      </c>
      <c r="O40" s="42">
        <v>0</v>
      </c>
      <c r="P40" s="45">
        <v>0</v>
      </c>
      <c r="Q40" s="41">
        <v>0</v>
      </c>
      <c r="R40" s="40">
        <v>0</v>
      </c>
      <c r="S40" s="46">
        <v>0</v>
      </c>
      <c r="T40" s="47">
        <v>0</v>
      </c>
      <c r="U40" s="41">
        <v>0</v>
      </c>
      <c r="V40" s="47">
        <v>0</v>
      </c>
      <c r="W40" s="41">
        <v>0</v>
      </c>
      <c r="X40" s="25">
        <v>4916</v>
      </c>
      <c r="Y40" s="26">
        <v>100</v>
      </c>
    </row>
    <row r="41" spans="1:25" s="24" customFormat="1" ht="15" customHeight="1" x14ac:dyDescent="0.2">
      <c r="A41" s="22" t="s">
        <v>18</v>
      </c>
      <c r="B41" s="65" t="s">
        <v>53</v>
      </c>
      <c r="C41" s="63">
        <v>28</v>
      </c>
      <c r="D41" s="76">
        <v>3</v>
      </c>
      <c r="E41" s="69">
        <v>12</v>
      </c>
      <c r="F41" s="70">
        <v>0</v>
      </c>
      <c r="G41" s="69">
        <v>0</v>
      </c>
      <c r="H41" s="70">
        <v>1</v>
      </c>
      <c r="I41" s="69">
        <v>4</v>
      </c>
      <c r="J41" s="70">
        <v>2</v>
      </c>
      <c r="K41" s="69">
        <v>8</v>
      </c>
      <c r="L41" s="71">
        <v>19</v>
      </c>
      <c r="M41" s="69">
        <v>76</v>
      </c>
      <c r="N41" s="71">
        <v>0</v>
      </c>
      <c r="O41" s="69">
        <v>0</v>
      </c>
      <c r="P41" s="72">
        <v>0</v>
      </c>
      <c r="Q41" s="73">
        <v>0</v>
      </c>
      <c r="R41" s="76">
        <v>8</v>
      </c>
      <c r="S41" s="79">
        <v>28.571000000000002</v>
      </c>
      <c r="T41" s="68">
        <v>3</v>
      </c>
      <c r="U41" s="73">
        <v>10.7143</v>
      </c>
      <c r="V41" s="68">
        <v>1</v>
      </c>
      <c r="W41" s="73">
        <v>3.5710000000000002</v>
      </c>
      <c r="X41" s="80">
        <v>2618</v>
      </c>
      <c r="Y41" s="81">
        <v>100</v>
      </c>
    </row>
    <row r="42" spans="1:25" s="24" customFormat="1" ht="15" customHeight="1" x14ac:dyDescent="0.2">
      <c r="A42" s="22" t="s">
        <v>18</v>
      </c>
      <c r="B42" s="64" t="s">
        <v>54</v>
      </c>
      <c r="C42" s="49">
        <v>0</v>
      </c>
      <c r="D42" s="40">
        <v>0</v>
      </c>
      <c r="E42" s="42">
        <v>0</v>
      </c>
      <c r="F42" s="44">
        <v>0</v>
      </c>
      <c r="G42" s="42">
        <v>0</v>
      </c>
      <c r="H42" s="44">
        <v>0</v>
      </c>
      <c r="I42" s="42">
        <v>0</v>
      </c>
      <c r="J42" s="43">
        <v>0</v>
      </c>
      <c r="K42" s="42">
        <v>0</v>
      </c>
      <c r="L42" s="43">
        <v>0</v>
      </c>
      <c r="M42" s="42">
        <v>0</v>
      </c>
      <c r="N42" s="43">
        <v>0</v>
      </c>
      <c r="O42" s="42">
        <v>0</v>
      </c>
      <c r="P42" s="45">
        <v>0</v>
      </c>
      <c r="Q42" s="41">
        <v>0</v>
      </c>
      <c r="R42" s="40">
        <v>0</v>
      </c>
      <c r="S42" s="46">
        <v>0</v>
      </c>
      <c r="T42" s="47">
        <v>0</v>
      </c>
      <c r="U42" s="41">
        <v>0</v>
      </c>
      <c r="V42" s="47">
        <v>0</v>
      </c>
      <c r="W42" s="41">
        <v>0</v>
      </c>
      <c r="X42" s="25">
        <v>481</v>
      </c>
      <c r="Y42" s="26">
        <v>100</v>
      </c>
    </row>
    <row r="43" spans="1:25" s="24" customFormat="1" ht="15" customHeight="1" x14ac:dyDescent="0.2">
      <c r="A43" s="22" t="s">
        <v>18</v>
      </c>
      <c r="B43" s="65" t="s">
        <v>55</v>
      </c>
      <c r="C43" s="63">
        <v>61</v>
      </c>
      <c r="D43" s="68">
        <v>0</v>
      </c>
      <c r="E43" s="69">
        <v>0</v>
      </c>
      <c r="F43" s="70">
        <v>0</v>
      </c>
      <c r="G43" s="69">
        <v>0</v>
      </c>
      <c r="H43" s="71">
        <v>1</v>
      </c>
      <c r="I43" s="69">
        <v>1.6393</v>
      </c>
      <c r="J43" s="70">
        <v>0</v>
      </c>
      <c r="K43" s="69">
        <v>0</v>
      </c>
      <c r="L43" s="70">
        <v>60</v>
      </c>
      <c r="M43" s="69">
        <v>98.361000000000004</v>
      </c>
      <c r="N43" s="70">
        <v>0</v>
      </c>
      <c r="O43" s="69">
        <v>0</v>
      </c>
      <c r="P43" s="72">
        <v>0</v>
      </c>
      <c r="Q43" s="73">
        <v>0</v>
      </c>
      <c r="R43" s="76">
        <v>10</v>
      </c>
      <c r="S43" s="79">
        <v>16.393000000000001</v>
      </c>
      <c r="T43" s="76">
        <v>0</v>
      </c>
      <c r="U43" s="73">
        <v>0</v>
      </c>
      <c r="V43" s="76">
        <v>0</v>
      </c>
      <c r="W43" s="73">
        <v>0</v>
      </c>
      <c r="X43" s="80">
        <v>3631</v>
      </c>
      <c r="Y43" s="81">
        <v>100</v>
      </c>
    </row>
    <row r="44" spans="1:25" s="24" customFormat="1" ht="15" customHeight="1" x14ac:dyDescent="0.2">
      <c r="A44" s="22" t="s">
        <v>18</v>
      </c>
      <c r="B44" s="64" t="s">
        <v>56</v>
      </c>
      <c r="C44" s="39">
        <v>4672</v>
      </c>
      <c r="D44" s="40">
        <v>1065</v>
      </c>
      <c r="E44" s="42">
        <v>22.863900000000001</v>
      </c>
      <c r="F44" s="43">
        <v>4</v>
      </c>
      <c r="G44" s="42">
        <v>8.5870000000000002E-2</v>
      </c>
      <c r="H44" s="44">
        <v>238</v>
      </c>
      <c r="I44" s="42">
        <v>5.1094999999999997</v>
      </c>
      <c r="J44" s="44">
        <v>260</v>
      </c>
      <c r="K44" s="42">
        <v>5.5819999999999999</v>
      </c>
      <c r="L44" s="44">
        <v>2812</v>
      </c>
      <c r="M44" s="42">
        <v>60.369</v>
      </c>
      <c r="N44" s="43">
        <v>2</v>
      </c>
      <c r="O44" s="42">
        <v>4.2939999999999999E-2</v>
      </c>
      <c r="P44" s="48">
        <v>277</v>
      </c>
      <c r="Q44" s="41">
        <v>5.9467600000000003</v>
      </c>
      <c r="R44" s="47">
        <v>930</v>
      </c>
      <c r="S44" s="46">
        <v>19.905999999999999</v>
      </c>
      <c r="T44" s="47">
        <v>14</v>
      </c>
      <c r="U44" s="41">
        <v>0.29970000000000002</v>
      </c>
      <c r="V44" s="47">
        <v>93</v>
      </c>
      <c r="W44" s="41">
        <v>1.9910000000000001</v>
      </c>
      <c r="X44" s="25">
        <v>1815</v>
      </c>
      <c r="Y44" s="26">
        <v>100</v>
      </c>
    </row>
    <row r="45" spans="1:25" s="24" customFormat="1" ht="15" customHeight="1" x14ac:dyDescent="0.2">
      <c r="A45" s="22" t="s">
        <v>18</v>
      </c>
      <c r="B45" s="65" t="s">
        <v>57</v>
      </c>
      <c r="C45" s="63">
        <v>0</v>
      </c>
      <c r="D45" s="76">
        <v>0</v>
      </c>
      <c r="E45" s="69">
        <v>0</v>
      </c>
      <c r="F45" s="70">
        <v>0</v>
      </c>
      <c r="G45" s="69">
        <v>0</v>
      </c>
      <c r="H45" s="71">
        <v>0</v>
      </c>
      <c r="I45" s="69">
        <v>0</v>
      </c>
      <c r="J45" s="70">
        <v>0</v>
      </c>
      <c r="K45" s="69">
        <v>0</v>
      </c>
      <c r="L45" s="71">
        <v>0</v>
      </c>
      <c r="M45" s="69">
        <v>0</v>
      </c>
      <c r="N45" s="70">
        <v>0</v>
      </c>
      <c r="O45" s="69">
        <v>0</v>
      </c>
      <c r="P45" s="72">
        <v>0</v>
      </c>
      <c r="Q45" s="73">
        <v>0</v>
      </c>
      <c r="R45" s="76">
        <v>0</v>
      </c>
      <c r="S45" s="79">
        <v>0</v>
      </c>
      <c r="T45" s="68">
        <v>0</v>
      </c>
      <c r="U45" s="73">
        <v>0</v>
      </c>
      <c r="V45" s="68">
        <v>0</v>
      </c>
      <c r="W45" s="73">
        <v>0</v>
      </c>
      <c r="X45" s="80">
        <v>1283</v>
      </c>
      <c r="Y45" s="81">
        <v>100</v>
      </c>
    </row>
    <row r="46" spans="1:25" s="24" customFormat="1" ht="15" customHeight="1" x14ac:dyDescent="0.2">
      <c r="A46" s="22" t="s">
        <v>18</v>
      </c>
      <c r="B46" s="64" t="s">
        <v>58</v>
      </c>
      <c r="C46" s="39">
        <v>0</v>
      </c>
      <c r="D46" s="40">
        <v>0</v>
      </c>
      <c r="E46" s="42">
        <v>0</v>
      </c>
      <c r="F46" s="44">
        <v>0</v>
      </c>
      <c r="G46" s="42">
        <v>0</v>
      </c>
      <c r="H46" s="44">
        <v>0</v>
      </c>
      <c r="I46" s="42">
        <v>0</v>
      </c>
      <c r="J46" s="44">
        <v>0</v>
      </c>
      <c r="K46" s="42">
        <v>0</v>
      </c>
      <c r="L46" s="43">
        <v>0</v>
      </c>
      <c r="M46" s="42">
        <v>0</v>
      </c>
      <c r="N46" s="43">
        <v>0</v>
      </c>
      <c r="O46" s="42">
        <v>0</v>
      </c>
      <c r="P46" s="48">
        <v>0</v>
      </c>
      <c r="Q46" s="41">
        <v>0</v>
      </c>
      <c r="R46" s="40">
        <v>0</v>
      </c>
      <c r="S46" s="46">
        <v>0</v>
      </c>
      <c r="T46" s="40">
        <v>0</v>
      </c>
      <c r="U46" s="41">
        <v>0</v>
      </c>
      <c r="V46" s="40">
        <v>0</v>
      </c>
      <c r="W46" s="41">
        <v>0</v>
      </c>
      <c r="X46" s="25">
        <v>3027</v>
      </c>
      <c r="Y46" s="26">
        <v>100</v>
      </c>
    </row>
    <row r="47" spans="1:25" s="24" customFormat="1" ht="15" customHeight="1" x14ac:dyDescent="0.2">
      <c r="A47" s="22" t="s">
        <v>18</v>
      </c>
      <c r="B47" s="65" t="s">
        <v>59</v>
      </c>
      <c r="C47" s="66">
        <v>0</v>
      </c>
      <c r="D47" s="68">
        <v>0</v>
      </c>
      <c r="E47" s="69">
        <v>0</v>
      </c>
      <c r="F47" s="71">
        <v>0</v>
      </c>
      <c r="G47" s="69">
        <v>0</v>
      </c>
      <c r="H47" s="71">
        <v>0</v>
      </c>
      <c r="I47" s="69">
        <v>0</v>
      </c>
      <c r="J47" s="71">
        <v>0</v>
      </c>
      <c r="K47" s="69">
        <v>0</v>
      </c>
      <c r="L47" s="71">
        <v>0</v>
      </c>
      <c r="M47" s="69">
        <v>0</v>
      </c>
      <c r="N47" s="70">
        <v>0</v>
      </c>
      <c r="O47" s="69">
        <v>0</v>
      </c>
      <c r="P47" s="72">
        <v>0</v>
      </c>
      <c r="Q47" s="73">
        <v>0</v>
      </c>
      <c r="R47" s="68">
        <v>0</v>
      </c>
      <c r="S47" s="79">
        <v>0</v>
      </c>
      <c r="T47" s="76">
        <v>0</v>
      </c>
      <c r="U47" s="73">
        <v>0</v>
      </c>
      <c r="V47" s="76">
        <v>0</v>
      </c>
      <c r="W47" s="73">
        <v>0</v>
      </c>
      <c r="X47" s="80">
        <v>308</v>
      </c>
      <c r="Y47" s="81">
        <v>100</v>
      </c>
    </row>
    <row r="48" spans="1:25" s="24" customFormat="1" ht="15" customHeight="1" x14ac:dyDescent="0.2">
      <c r="A48" s="22" t="s">
        <v>18</v>
      </c>
      <c r="B48" s="64" t="s">
        <v>60</v>
      </c>
      <c r="C48" s="39">
        <v>40</v>
      </c>
      <c r="D48" s="47">
        <v>0</v>
      </c>
      <c r="E48" s="42">
        <v>0</v>
      </c>
      <c r="F48" s="44">
        <v>0</v>
      </c>
      <c r="G48" s="42">
        <v>0</v>
      </c>
      <c r="H48" s="43">
        <v>1</v>
      </c>
      <c r="I48" s="42">
        <v>2.5</v>
      </c>
      <c r="J48" s="44">
        <v>11</v>
      </c>
      <c r="K48" s="42">
        <v>27.5</v>
      </c>
      <c r="L48" s="44">
        <v>26</v>
      </c>
      <c r="M48" s="42">
        <v>65</v>
      </c>
      <c r="N48" s="43">
        <v>0</v>
      </c>
      <c r="O48" s="42">
        <v>0</v>
      </c>
      <c r="P48" s="48">
        <v>2</v>
      </c>
      <c r="Q48" s="41">
        <v>5</v>
      </c>
      <c r="R48" s="47">
        <v>9</v>
      </c>
      <c r="S48" s="46">
        <v>22.5</v>
      </c>
      <c r="T48" s="47">
        <v>0</v>
      </c>
      <c r="U48" s="41">
        <v>0</v>
      </c>
      <c r="V48" s="47">
        <v>4</v>
      </c>
      <c r="W48" s="41">
        <v>10</v>
      </c>
      <c r="X48" s="25">
        <v>1236</v>
      </c>
      <c r="Y48" s="26">
        <v>100</v>
      </c>
    </row>
    <row r="49" spans="1:25" s="24" customFormat="1" ht="15" customHeight="1" x14ac:dyDescent="0.2">
      <c r="A49" s="22" t="s">
        <v>18</v>
      </c>
      <c r="B49" s="65" t="s">
        <v>61</v>
      </c>
      <c r="C49" s="66">
        <v>0</v>
      </c>
      <c r="D49" s="68">
        <v>0</v>
      </c>
      <c r="E49" s="69">
        <v>0</v>
      </c>
      <c r="F49" s="70">
        <v>0</v>
      </c>
      <c r="G49" s="69">
        <v>0</v>
      </c>
      <c r="H49" s="70">
        <v>0</v>
      </c>
      <c r="I49" s="69">
        <v>0</v>
      </c>
      <c r="J49" s="70">
        <v>0</v>
      </c>
      <c r="K49" s="69">
        <v>0</v>
      </c>
      <c r="L49" s="71">
        <v>0</v>
      </c>
      <c r="M49" s="69">
        <v>0</v>
      </c>
      <c r="N49" s="71">
        <v>0</v>
      </c>
      <c r="O49" s="69">
        <v>0</v>
      </c>
      <c r="P49" s="72">
        <v>0</v>
      </c>
      <c r="Q49" s="73">
        <v>0</v>
      </c>
      <c r="R49" s="76">
        <v>0</v>
      </c>
      <c r="S49" s="79">
        <v>0</v>
      </c>
      <c r="T49" s="76">
        <v>0</v>
      </c>
      <c r="U49" s="73">
        <v>0</v>
      </c>
      <c r="V49" s="76">
        <v>0</v>
      </c>
      <c r="W49" s="73">
        <v>0</v>
      </c>
      <c r="X49" s="80">
        <v>688</v>
      </c>
      <c r="Y49" s="81">
        <v>100</v>
      </c>
    </row>
    <row r="50" spans="1:25" s="24" customFormat="1" ht="15" customHeight="1" x14ac:dyDescent="0.2">
      <c r="A50" s="22" t="s">
        <v>18</v>
      </c>
      <c r="B50" s="64" t="s">
        <v>62</v>
      </c>
      <c r="C50" s="39">
        <v>4505</v>
      </c>
      <c r="D50" s="40">
        <v>4</v>
      </c>
      <c r="E50" s="42">
        <v>8.9700000000000002E-2</v>
      </c>
      <c r="F50" s="44">
        <v>8</v>
      </c>
      <c r="G50" s="42">
        <v>0.17940999999999999</v>
      </c>
      <c r="H50" s="43">
        <v>82</v>
      </c>
      <c r="I50" s="42">
        <v>1.839</v>
      </c>
      <c r="J50" s="44">
        <v>1239</v>
      </c>
      <c r="K50" s="42">
        <v>27.786000000000001</v>
      </c>
      <c r="L50" s="44">
        <v>3086</v>
      </c>
      <c r="M50" s="42">
        <v>69.207999999999998</v>
      </c>
      <c r="N50" s="43">
        <v>0</v>
      </c>
      <c r="O50" s="42">
        <v>0</v>
      </c>
      <c r="P50" s="48">
        <v>40</v>
      </c>
      <c r="Q50" s="41">
        <v>0.89705999999999997</v>
      </c>
      <c r="R50" s="40">
        <v>874</v>
      </c>
      <c r="S50" s="46">
        <v>19.401</v>
      </c>
      <c r="T50" s="40">
        <v>46</v>
      </c>
      <c r="U50" s="41">
        <v>1.0210999999999999</v>
      </c>
      <c r="V50" s="40">
        <v>45</v>
      </c>
      <c r="W50" s="41">
        <v>0.999</v>
      </c>
      <c r="X50" s="25">
        <v>1818</v>
      </c>
      <c r="Y50" s="26">
        <v>100</v>
      </c>
    </row>
    <row r="51" spans="1:25" s="24" customFormat="1" ht="15" customHeight="1" x14ac:dyDescent="0.2">
      <c r="A51" s="22" t="s">
        <v>18</v>
      </c>
      <c r="B51" s="65" t="s">
        <v>63</v>
      </c>
      <c r="C51" s="63">
        <v>13869</v>
      </c>
      <c r="D51" s="68">
        <v>37</v>
      </c>
      <c r="E51" s="69">
        <v>0.2878</v>
      </c>
      <c r="F51" s="71">
        <v>35</v>
      </c>
      <c r="G51" s="69">
        <v>0.27224999999999999</v>
      </c>
      <c r="H51" s="70">
        <v>3802</v>
      </c>
      <c r="I51" s="69">
        <v>29.573699999999999</v>
      </c>
      <c r="J51" s="70">
        <v>2657</v>
      </c>
      <c r="K51" s="69">
        <v>20.667000000000002</v>
      </c>
      <c r="L51" s="70">
        <v>5967</v>
      </c>
      <c r="M51" s="69">
        <v>46.414000000000001</v>
      </c>
      <c r="N51" s="71">
        <v>9</v>
      </c>
      <c r="O51" s="69">
        <v>7.0010000000000003E-2</v>
      </c>
      <c r="P51" s="72">
        <v>349</v>
      </c>
      <c r="Q51" s="73">
        <v>2.71469</v>
      </c>
      <c r="R51" s="68">
        <v>2120</v>
      </c>
      <c r="S51" s="79">
        <v>15.286</v>
      </c>
      <c r="T51" s="68">
        <v>1013</v>
      </c>
      <c r="U51" s="73">
        <v>7.3041</v>
      </c>
      <c r="V51" s="68">
        <v>730</v>
      </c>
      <c r="W51" s="73">
        <v>5.2640000000000002</v>
      </c>
      <c r="X51" s="80">
        <v>8616</v>
      </c>
      <c r="Y51" s="81">
        <v>100</v>
      </c>
    </row>
    <row r="52" spans="1:25" s="24" customFormat="1" ht="15" customHeight="1" x14ac:dyDescent="0.2">
      <c r="A52" s="22" t="s">
        <v>18</v>
      </c>
      <c r="B52" s="64" t="s">
        <v>64</v>
      </c>
      <c r="C52" s="39">
        <v>0</v>
      </c>
      <c r="D52" s="47">
        <v>0</v>
      </c>
      <c r="E52" s="42">
        <v>0</v>
      </c>
      <c r="F52" s="44">
        <v>0</v>
      </c>
      <c r="G52" s="42">
        <v>0</v>
      </c>
      <c r="H52" s="43">
        <v>0</v>
      </c>
      <c r="I52" s="42">
        <v>0</v>
      </c>
      <c r="J52" s="43">
        <v>0</v>
      </c>
      <c r="K52" s="42">
        <v>0</v>
      </c>
      <c r="L52" s="44">
        <v>0</v>
      </c>
      <c r="M52" s="42">
        <v>0</v>
      </c>
      <c r="N52" s="43">
        <v>0</v>
      </c>
      <c r="O52" s="42">
        <v>0</v>
      </c>
      <c r="P52" s="45">
        <v>0</v>
      </c>
      <c r="Q52" s="41">
        <v>0</v>
      </c>
      <c r="R52" s="40">
        <v>0</v>
      </c>
      <c r="S52" s="46">
        <v>0</v>
      </c>
      <c r="T52" s="40">
        <v>0</v>
      </c>
      <c r="U52" s="41">
        <v>0</v>
      </c>
      <c r="V52" s="40">
        <v>0</v>
      </c>
      <c r="W52" s="41">
        <v>0</v>
      </c>
      <c r="X52" s="25">
        <v>1009</v>
      </c>
      <c r="Y52" s="26">
        <v>100</v>
      </c>
    </row>
    <row r="53" spans="1:25" s="24" customFormat="1" ht="15" customHeight="1" x14ac:dyDescent="0.2">
      <c r="A53" s="22" t="s">
        <v>18</v>
      </c>
      <c r="B53" s="65" t="s">
        <v>65</v>
      </c>
      <c r="C53" s="66">
        <v>0</v>
      </c>
      <c r="D53" s="76">
        <v>0</v>
      </c>
      <c r="E53" s="69">
        <v>0</v>
      </c>
      <c r="F53" s="70">
        <v>0</v>
      </c>
      <c r="G53" s="69">
        <v>0</v>
      </c>
      <c r="H53" s="71">
        <v>0</v>
      </c>
      <c r="I53" s="69">
        <v>0</v>
      </c>
      <c r="J53" s="70">
        <v>0</v>
      </c>
      <c r="K53" s="69">
        <v>0</v>
      </c>
      <c r="L53" s="71">
        <v>0</v>
      </c>
      <c r="M53" s="69">
        <v>0</v>
      </c>
      <c r="N53" s="71">
        <v>0</v>
      </c>
      <c r="O53" s="69">
        <v>0</v>
      </c>
      <c r="P53" s="72">
        <v>0</v>
      </c>
      <c r="Q53" s="73">
        <v>0</v>
      </c>
      <c r="R53" s="68">
        <v>0</v>
      </c>
      <c r="S53" s="79">
        <v>0</v>
      </c>
      <c r="T53" s="76">
        <v>0</v>
      </c>
      <c r="U53" s="73">
        <v>0</v>
      </c>
      <c r="V53" s="76">
        <v>0</v>
      </c>
      <c r="W53" s="73">
        <v>0</v>
      </c>
      <c r="X53" s="80">
        <v>306</v>
      </c>
      <c r="Y53" s="81">
        <v>100</v>
      </c>
    </row>
    <row r="54" spans="1:25" s="24" customFormat="1" ht="15" customHeight="1" x14ac:dyDescent="0.2">
      <c r="A54" s="22" t="s">
        <v>18</v>
      </c>
      <c r="B54" s="64" t="s">
        <v>66</v>
      </c>
      <c r="C54" s="39">
        <v>0</v>
      </c>
      <c r="D54" s="47">
        <v>0</v>
      </c>
      <c r="E54" s="42">
        <v>0</v>
      </c>
      <c r="F54" s="44">
        <v>0</v>
      </c>
      <c r="G54" s="77">
        <v>0</v>
      </c>
      <c r="H54" s="43">
        <v>0</v>
      </c>
      <c r="I54" s="77">
        <v>0</v>
      </c>
      <c r="J54" s="44">
        <v>0</v>
      </c>
      <c r="K54" s="42">
        <v>0</v>
      </c>
      <c r="L54" s="44">
        <v>0</v>
      </c>
      <c r="M54" s="42">
        <v>0</v>
      </c>
      <c r="N54" s="44">
        <v>0</v>
      </c>
      <c r="O54" s="42">
        <v>0</v>
      </c>
      <c r="P54" s="48">
        <v>0</v>
      </c>
      <c r="Q54" s="41">
        <v>0</v>
      </c>
      <c r="R54" s="47">
        <v>0</v>
      </c>
      <c r="S54" s="46">
        <v>0</v>
      </c>
      <c r="T54" s="40">
        <v>0</v>
      </c>
      <c r="U54" s="41">
        <v>0</v>
      </c>
      <c r="V54" s="40">
        <v>0</v>
      </c>
      <c r="W54" s="41">
        <v>0</v>
      </c>
      <c r="X54" s="25">
        <v>1971</v>
      </c>
      <c r="Y54" s="26">
        <v>100</v>
      </c>
    </row>
    <row r="55" spans="1:25" s="24" customFormat="1" ht="15" customHeight="1" x14ac:dyDescent="0.2">
      <c r="A55" s="22" t="s">
        <v>18</v>
      </c>
      <c r="B55" s="65" t="s">
        <v>67</v>
      </c>
      <c r="C55" s="63">
        <v>0</v>
      </c>
      <c r="D55" s="68">
        <v>0</v>
      </c>
      <c r="E55" s="69">
        <v>0</v>
      </c>
      <c r="F55" s="70">
        <v>0</v>
      </c>
      <c r="G55" s="69">
        <v>0</v>
      </c>
      <c r="H55" s="71">
        <v>0</v>
      </c>
      <c r="I55" s="69">
        <v>0</v>
      </c>
      <c r="J55" s="71">
        <v>0</v>
      </c>
      <c r="K55" s="69">
        <v>0</v>
      </c>
      <c r="L55" s="70">
        <v>0</v>
      </c>
      <c r="M55" s="69">
        <v>0</v>
      </c>
      <c r="N55" s="70">
        <v>0</v>
      </c>
      <c r="O55" s="69">
        <v>0</v>
      </c>
      <c r="P55" s="75">
        <v>0</v>
      </c>
      <c r="Q55" s="73">
        <v>0</v>
      </c>
      <c r="R55" s="76">
        <v>0</v>
      </c>
      <c r="S55" s="79">
        <v>0</v>
      </c>
      <c r="T55" s="68">
        <v>0</v>
      </c>
      <c r="U55" s="73">
        <v>0</v>
      </c>
      <c r="V55" s="68">
        <v>0</v>
      </c>
      <c r="W55" s="73">
        <v>0</v>
      </c>
      <c r="X55" s="80">
        <v>2305</v>
      </c>
      <c r="Y55" s="81">
        <v>100</v>
      </c>
    </row>
    <row r="56" spans="1:25" s="24" customFormat="1" ht="15" customHeight="1" x14ac:dyDescent="0.2">
      <c r="A56" s="22" t="s">
        <v>18</v>
      </c>
      <c r="B56" s="64" t="s">
        <v>68</v>
      </c>
      <c r="C56" s="39">
        <v>0</v>
      </c>
      <c r="D56" s="40">
        <v>0</v>
      </c>
      <c r="E56" s="42">
        <v>0</v>
      </c>
      <c r="F56" s="44">
        <v>0</v>
      </c>
      <c r="G56" s="42">
        <v>0</v>
      </c>
      <c r="H56" s="44">
        <v>0</v>
      </c>
      <c r="I56" s="42">
        <v>0</v>
      </c>
      <c r="J56" s="43">
        <v>0</v>
      </c>
      <c r="K56" s="42">
        <v>0</v>
      </c>
      <c r="L56" s="44">
        <v>0</v>
      </c>
      <c r="M56" s="42">
        <v>0</v>
      </c>
      <c r="N56" s="43">
        <v>0</v>
      </c>
      <c r="O56" s="42">
        <v>0</v>
      </c>
      <c r="P56" s="45">
        <v>0</v>
      </c>
      <c r="Q56" s="41">
        <v>0</v>
      </c>
      <c r="R56" s="47">
        <v>0</v>
      </c>
      <c r="S56" s="46">
        <v>0</v>
      </c>
      <c r="T56" s="47">
        <v>0</v>
      </c>
      <c r="U56" s="41">
        <v>0</v>
      </c>
      <c r="V56" s="47">
        <v>0</v>
      </c>
      <c r="W56" s="41">
        <v>0</v>
      </c>
      <c r="X56" s="25">
        <v>720</v>
      </c>
      <c r="Y56" s="26">
        <v>100</v>
      </c>
    </row>
    <row r="57" spans="1:25" s="24" customFormat="1" ht="15" customHeight="1" x14ac:dyDescent="0.2">
      <c r="A57" s="22" t="s">
        <v>18</v>
      </c>
      <c r="B57" s="65" t="s">
        <v>69</v>
      </c>
      <c r="C57" s="63">
        <v>1</v>
      </c>
      <c r="D57" s="68">
        <v>0</v>
      </c>
      <c r="E57" s="69">
        <v>0</v>
      </c>
      <c r="F57" s="71">
        <v>0</v>
      </c>
      <c r="G57" s="69">
        <v>0</v>
      </c>
      <c r="H57" s="70">
        <v>0</v>
      </c>
      <c r="I57" s="69">
        <v>0</v>
      </c>
      <c r="J57" s="70">
        <v>1</v>
      </c>
      <c r="K57" s="69">
        <v>100</v>
      </c>
      <c r="L57" s="70">
        <v>0</v>
      </c>
      <c r="M57" s="69">
        <v>0</v>
      </c>
      <c r="N57" s="70">
        <v>0</v>
      </c>
      <c r="O57" s="69">
        <v>0</v>
      </c>
      <c r="P57" s="75">
        <v>0</v>
      </c>
      <c r="Q57" s="73">
        <v>0</v>
      </c>
      <c r="R57" s="76">
        <v>1</v>
      </c>
      <c r="S57" s="79">
        <v>100</v>
      </c>
      <c r="T57" s="76">
        <v>0</v>
      </c>
      <c r="U57" s="73">
        <v>0</v>
      </c>
      <c r="V57" s="76">
        <v>1</v>
      </c>
      <c r="W57" s="73">
        <v>100</v>
      </c>
      <c r="X57" s="80">
        <v>2232</v>
      </c>
      <c r="Y57" s="81">
        <v>100</v>
      </c>
    </row>
    <row r="58" spans="1:25" s="24" customFormat="1" ht="15" customHeight="1" thickBot="1" x14ac:dyDescent="0.25">
      <c r="A58" s="22" t="s">
        <v>18</v>
      </c>
      <c r="B58" s="67" t="s">
        <v>70</v>
      </c>
      <c r="C58" s="50">
        <v>0</v>
      </c>
      <c r="D58" s="53">
        <v>0</v>
      </c>
      <c r="E58" s="54">
        <v>0</v>
      </c>
      <c r="F58" s="55">
        <v>0</v>
      </c>
      <c r="G58" s="54">
        <v>0</v>
      </c>
      <c r="H58" s="56">
        <v>0</v>
      </c>
      <c r="I58" s="54">
        <v>0</v>
      </c>
      <c r="J58" s="55">
        <v>0</v>
      </c>
      <c r="K58" s="54">
        <v>0</v>
      </c>
      <c r="L58" s="55">
        <v>0</v>
      </c>
      <c r="M58" s="54">
        <v>0</v>
      </c>
      <c r="N58" s="55">
        <v>0</v>
      </c>
      <c r="O58" s="54">
        <v>0</v>
      </c>
      <c r="P58" s="78">
        <v>0</v>
      </c>
      <c r="Q58" s="52">
        <v>0</v>
      </c>
      <c r="R58" s="51">
        <v>0</v>
      </c>
      <c r="S58" s="57">
        <v>0</v>
      </c>
      <c r="T58" s="51">
        <v>0</v>
      </c>
      <c r="U58" s="52">
        <v>0</v>
      </c>
      <c r="V58" s="51">
        <v>0</v>
      </c>
      <c r="W58" s="52">
        <v>0</v>
      </c>
      <c r="X58" s="27">
        <v>365</v>
      </c>
      <c r="Y58" s="28">
        <v>100</v>
      </c>
    </row>
    <row r="59" spans="1:25" s="24" customFormat="1" ht="15" customHeight="1" x14ac:dyDescent="0.2">
      <c r="A59" s="22"/>
      <c r="B59" s="29"/>
      <c r="C59" s="30"/>
      <c r="D59" s="30"/>
      <c r="E59" s="30"/>
      <c r="F59" s="30"/>
      <c r="G59" s="30"/>
      <c r="H59" s="30"/>
      <c r="I59" s="30"/>
      <c r="J59" s="30"/>
      <c r="K59" s="30"/>
      <c r="L59" s="30"/>
      <c r="M59" s="30"/>
      <c r="N59" s="30"/>
      <c r="O59" s="30"/>
      <c r="P59" s="30"/>
      <c r="Q59" s="30"/>
      <c r="R59" s="30"/>
      <c r="S59" s="30"/>
      <c r="T59" s="30"/>
      <c r="U59" s="30"/>
      <c r="V59" s="31"/>
      <c r="W59" s="23"/>
      <c r="X59" s="30"/>
      <c r="Y59" s="30"/>
    </row>
    <row r="60" spans="1:25" s="24" customFormat="1" ht="15" customHeight="1" x14ac:dyDescent="0.2">
      <c r="A60" s="22"/>
      <c r="B60" s="29" t="s">
        <v>71</v>
      </c>
      <c r="C60" s="31"/>
      <c r="D60" s="31"/>
      <c r="E60" s="31"/>
      <c r="F60" s="31"/>
      <c r="G60" s="31"/>
      <c r="H60" s="30"/>
      <c r="I60" s="30"/>
      <c r="J60" s="30"/>
      <c r="K60" s="30"/>
      <c r="L60" s="30"/>
      <c r="M60" s="30"/>
      <c r="N60" s="30"/>
      <c r="O60" s="30"/>
      <c r="P60" s="30"/>
      <c r="Q60" s="30"/>
      <c r="R60" s="30"/>
      <c r="S60" s="30"/>
      <c r="T60" s="30"/>
      <c r="U60" s="30"/>
      <c r="V60" s="31"/>
      <c r="W60" s="31"/>
      <c r="X60" s="30"/>
      <c r="Y60" s="30"/>
    </row>
    <row r="61" spans="1:25" s="24" customFormat="1" ht="15" customHeight="1" x14ac:dyDescent="0.2">
      <c r="A61" s="22"/>
      <c r="B61" s="32" t="s">
        <v>72</v>
      </c>
      <c r="C61" s="31"/>
      <c r="D61" s="31"/>
      <c r="E61" s="31"/>
      <c r="F61" s="31"/>
      <c r="G61" s="31"/>
      <c r="H61" s="30"/>
      <c r="I61" s="30"/>
      <c r="J61" s="30"/>
      <c r="K61" s="30"/>
      <c r="L61" s="30"/>
      <c r="M61" s="30"/>
      <c r="N61" s="30"/>
      <c r="O61" s="30"/>
      <c r="P61" s="30"/>
      <c r="Q61" s="30"/>
      <c r="R61" s="30"/>
      <c r="S61" s="30"/>
      <c r="T61" s="30"/>
      <c r="U61" s="30"/>
      <c r="V61" s="31"/>
      <c r="W61" s="31"/>
      <c r="X61" s="30"/>
      <c r="Y61" s="30"/>
    </row>
    <row r="62" spans="1:25" s="24" customFormat="1" ht="15" customHeight="1" x14ac:dyDescent="0.2">
      <c r="A62" s="22"/>
      <c r="B62" s="32" t="s">
        <v>73</v>
      </c>
      <c r="C62" s="31"/>
      <c r="D62" s="31"/>
      <c r="E62" s="31"/>
      <c r="F62" s="31"/>
      <c r="G62" s="31"/>
      <c r="H62" s="30"/>
      <c r="I62" s="30"/>
      <c r="J62" s="30"/>
      <c r="K62" s="30"/>
      <c r="L62" s="30"/>
      <c r="M62" s="30"/>
      <c r="N62" s="30"/>
      <c r="O62" s="30"/>
      <c r="P62" s="30"/>
      <c r="Q62" s="30"/>
      <c r="R62" s="30"/>
      <c r="S62" s="30"/>
      <c r="T62" s="30"/>
      <c r="U62" s="30"/>
      <c r="V62" s="31"/>
      <c r="W62" s="31"/>
      <c r="X62" s="30"/>
      <c r="Y62" s="30"/>
    </row>
    <row r="63" spans="1:25" s="24" customFormat="1" ht="15" customHeight="1" x14ac:dyDescent="0.2">
      <c r="A63" s="22"/>
      <c r="B63" s="32" t="str">
        <f>CONCATENATE("NOTE: Table reads (for US Totals):  Of all ",TEXT(C7,"#,##0")," public school male students with and without disabilities who received ",LOWER(A7),", ",TEXT(T7,"#,##0")," (",TEXT(U7,"0.0"),"%) were served solely under Section 504 and ",TEXT(R7,"#,##0")," (",TEXT(S7,"0.0"),"%) were served under IDEA.")</f>
        <v>NOTE: Table reads (for US Totals):  Of all 74,229 public school male students with and without disabilities who received corporal punishment, 1,801 (2.4%) were served solely under Section 504 and 12,366 (16.7%) were served under IDEA.</v>
      </c>
      <c r="C63" s="31"/>
      <c r="D63" s="31"/>
      <c r="E63" s="31"/>
      <c r="F63" s="31"/>
      <c r="G63" s="31"/>
      <c r="H63" s="30"/>
      <c r="I63" s="30"/>
      <c r="J63" s="30"/>
      <c r="K63" s="30"/>
      <c r="L63" s="30"/>
      <c r="M63" s="30"/>
      <c r="N63" s="30"/>
      <c r="O63" s="30"/>
      <c r="P63" s="30"/>
      <c r="Q63" s="30"/>
      <c r="R63" s="30"/>
      <c r="S63" s="30"/>
      <c r="T63" s="30"/>
      <c r="U63" s="30"/>
      <c r="V63" s="31"/>
      <c r="W63" s="23"/>
      <c r="X63" s="30"/>
      <c r="Y63" s="30"/>
    </row>
    <row r="64" spans="1:25" s="24" customFormat="1" ht="15" customHeight="1" x14ac:dyDescent="0.2">
      <c r="A64" s="22"/>
      <c r="B64" s="32" t="str">
        <f>CONCATENATE("            Table reads (for US Race/Ethnicity):  Of all ",TEXT(A3,"#,##0")," public school male students without and with disabilities served under IDEA who received ",LOWER(A7), ", ",TEXT(D7,"#,##0")," (",TEXT(E7,"0.0"),"%) were American Indian or Alaska Native.")</f>
        <v xml:space="preserve">            Table reads (for US Race/Ethnicity):  Of all 72,428 public school male students without and with disabilities served under IDEA who received corporal punishment, 1,358 (1.9%) were American Indian or Alaska Native.</v>
      </c>
      <c r="C64" s="31"/>
      <c r="D64" s="31"/>
      <c r="E64" s="31"/>
      <c r="F64" s="31"/>
      <c r="G64" s="31"/>
      <c r="H64" s="30"/>
      <c r="I64" s="30"/>
      <c r="J64" s="30"/>
      <c r="K64" s="30"/>
      <c r="L64" s="30"/>
      <c r="M64" s="30"/>
      <c r="N64" s="30"/>
      <c r="O64" s="30"/>
      <c r="P64" s="30"/>
      <c r="Q64" s="30"/>
      <c r="R64" s="30"/>
      <c r="S64" s="30"/>
      <c r="T64" s="30"/>
      <c r="U64" s="30"/>
      <c r="V64" s="31"/>
      <c r="W64" s="31"/>
      <c r="X64" s="30"/>
      <c r="Y64" s="30"/>
    </row>
    <row r="65" spans="1:26" s="24" customFormat="1" ht="15" customHeight="1" x14ac:dyDescent="0.2">
      <c r="A65" s="22"/>
      <c r="B65" s="83" t="s">
        <v>74</v>
      </c>
      <c r="C65" s="83"/>
      <c r="D65" s="83"/>
      <c r="E65" s="83"/>
      <c r="F65" s="83"/>
      <c r="G65" s="83"/>
      <c r="H65" s="83"/>
      <c r="I65" s="83"/>
      <c r="J65" s="83"/>
      <c r="K65" s="83"/>
      <c r="L65" s="83"/>
      <c r="M65" s="83"/>
      <c r="N65" s="83"/>
      <c r="O65" s="83"/>
      <c r="P65" s="83"/>
      <c r="Q65" s="83"/>
      <c r="R65" s="83"/>
      <c r="S65" s="83"/>
      <c r="T65" s="83"/>
      <c r="U65" s="83"/>
      <c r="V65" s="83"/>
      <c r="W65" s="83"/>
      <c r="X65" s="30"/>
      <c r="Y65" s="30"/>
    </row>
    <row r="66" spans="1:26" s="35" customFormat="1" ht="14.1" customHeight="1" x14ac:dyDescent="0.2">
      <c r="A66" s="38"/>
      <c r="B66" s="83" t="s">
        <v>75</v>
      </c>
      <c r="C66" s="83"/>
      <c r="D66" s="83"/>
      <c r="E66" s="83"/>
      <c r="F66" s="83"/>
      <c r="G66" s="83"/>
      <c r="H66" s="83"/>
      <c r="I66" s="83"/>
      <c r="J66" s="83"/>
      <c r="K66" s="83"/>
      <c r="L66" s="83"/>
      <c r="M66" s="83"/>
      <c r="N66" s="83"/>
      <c r="O66" s="83"/>
      <c r="P66" s="83"/>
      <c r="Q66" s="83"/>
      <c r="R66" s="83"/>
      <c r="S66" s="83"/>
      <c r="T66" s="83"/>
      <c r="U66" s="83"/>
      <c r="V66" s="83"/>
      <c r="W66" s="83"/>
      <c r="X66" s="34"/>
      <c r="Y66" s="33"/>
    </row>
    <row r="68" spans="1:26" ht="15" customHeight="1" x14ac:dyDescent="0.2">
      <c r="B68" s="37"/>
      <c r="C68" s="37"/>
      <c r="D68" s="37"/>
      <c r="E68" s="37"/>
      <c r="F68" s="37"/>
      <c r="G68" s="37"/>
      <c r="H68" s="37"/>
      <c r="I68" s="37"/>
      <c r="J68" s="37"/>
      <c r="K68" s="37"/>
      <c r="L68" s="37"/>
      <c r="M68" s="37"/>
      <c r="N68" s="37"/>
      <c r="O68" s="37"/>
      <c r="P68" s="37"/>
      <c r="Q68" s="37"/>
      <c r="R68" s="37"/>
      <c r="S68" s="37"/>
      <c r="T68" s="37"/>
      <c r="U68" s="37"/>
      <c r="V68" s="37"/>
    </row>
    <row r="69" spans="1:26" s="37" customFormat="1" ht="15" customHeight="1" x14ac:dyDescent="0.2">
      <c r="B69" s="6"/>
      <c r="C69" s="6"/>
      <c r="D69" s="6"/>
      <c r="E69" s="6"/>
      <c r="F69" s="6"/>
      <c r="G69" s="6"/>
      <c r="H69" s="6"/>
      <c r="I69" s="6"/>
      <c r="J69" s="6"/>
      <c r="K69" s="6"/>
      <c r="L69" s="6"/>
      <c r="M69" s="6"/>
      <c r="N69" s="6"/>
      <c r="O69" s="6"/>
      <c r="P69" s="6"/>
      <c r="Q69" s="6"/>
      <c r="R69" s="6"/>
      <c r="S69" s="6"/>
      <c r="T69" s="6"/>
      <c r="U69" s="6"/>
      <c r="V69" s="5"/>
      <c r="Y69" s="5"/>
      <c r="Z69" s="61"/>
    </row>
    <row r="70" spans="1:26" ht="15" customHeight="1" x14ac:dyDescent="0.2">
      <c r="B70" s="58"/>
      <c r="C70" s="59"/>
      <c r="D70" s="59"/>
      <c r="E70" s="59"/>
      <c r="F70" s="59"/>
      <c r="G70" s="59"/>
      <c r="H70" s="59"/>
      <c r="I70" s="5"/>
      <c r="J70" s="5"/>
      <c r="K70" s="5"/>
      <c r="L70" s="5"/>
      <c r="M70" s="5"/>
      <c r="N70" s="5"/>
      <c r="O70" s="5"/>
      <c r="P70" s="5"/>
      <c r="Q70" s="5"/>
      <c r="R70" s="5"/>
      <c r="S70" s="5"/>
      <c r="T70" s="5"/>
      <c r="U70" s="5"/>
      <c r="V70" s="60"/>
      <c r="W70" s="61"/>
    </row>
    <row r="71" spans="1:26" ht="15" customHeight="1" x14ac:dyDescent="0.2">
      <c r="X71" s="5"/>
    </row>
  </sheetData>
  <sortState ref="B8:Y58">
    <sortCondition ref="B8:B58"/>
  </sortState>
  <mergeCells count="16">
    <mergeCell ref="B2:W2"/>
    <mergeCell ref="B4:B5"/>
    <mergeCell ref="C4:C5"/>
    <mergeCell ref="T4:U5"/>
    <mergeCell ref="R4:S5"/>
    <mergeCell ref="D4:Q4"/>
    <mergeCell ref="V4:W5"/>
    <mergeCell ref="X4:X5"/>
    <mergeCell ref="Y4:Y5"/>
    <mergeCell ref="D5:E5"/>
    <mergeCell ref="F5:G5"/>
    <mergeCell ref="H5:I5"/>
    <mergeCell ref="J5:K5"/>
    <mergeCell ref="L5:M5"/>
    <mergeCell ref="N5:O5"/>
    <mergeCell ref="P5:Q5"/>
  </mergeCells>
  <printOptions horizontalCentered="1"/>
  <pageMargins left="0.25" right="0.25" top="0.75" bottom="0.75" header="0.3" footer="0.3"/>
  <pageSetup scale="47"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showGridLines="0" zoomScale="80" zoomScaleNormal="80" workbookViewId="0"/>
  </sheetViews>
  <sheetFormatPr defaultColWidth="10.140625" defaultRowHeight="15" customHeight="1" x14ac:dyDescent="0.2"/>
  <cols>
    <col min="1" max="1" width="2.85546875" style="36" customWidth="1"/>
    <col min="2" max="2" width="19.28515625" style="6" customWidth="1"/>
    <col min="3" max="21" width="13.140625" style="6" customWidth="1"/>
    <col min="22" max="22" width="13.140625" style="5" customWidth="1"/>
    <col min="23" max="23" width="13.140625" style="37" customWidth="1"/>
    <col min="24" max="25" width="13.140625" style="6" customWidth="1"/>
    <col min="26" max="16384" width="10.140625" style="38"/>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97" t="str">
        <f>CONCATENATE("Number and percentage of public school female students with and without disabilities receiving ",LOWER(A7), " by race/ethnicity, disability status, and English proficiency, by state: School Year 2015-16")</f>
        <v>Number and percentage of public school female students with and without disabilities receiving corporal punishment by race/ethnicity, disability status,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5" s="6" customFormat="1" ht="15" customHeight="1" thickBot="1" x14ac:dyDescent="0.3">
      <c r="A3" s="82">
        <f>C7-T7</f>
        <v>17987</v>
      </c>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98" t="s">
        <v>0</v>
      </c>
      <c r="C4" s="100" t="s">
        <v>1</v>
      </c>
      <c r="D4" s="102" t="s">
        <v>2</v>
      </c>
      <c r="E4" s="103"/>
      <c r="F4" s="103"/>
      <c r="G4" s="103"/>
      <c r="H4" s="103"/>
      <c r="I4" s="103"/>
      <c r="J4" s="103"/>
      <c r="K4" s="103"/>
      <c r="L4" s="103"/>
      <c r="M4" s="103"/>
      <c r="N4" s="103"/>
      <c r="O4" s="103"/>
      <c r="P4" s="103"/>
      <c r="Q4" s="104"/>
      <c r="R4" s="93" t="s">
        <v>3</v>
      </c>
      <c r="S4" s="94"/>
      <c r="T4" s="93" t="s">
        <v>4</v>
      </c>
      <c r="U4" s="94"/>
      <c r="V4" s="93" t="s">
        <v>5</v>
      </c>
      <c r="W4" s="94"/>
      <c r="X4" s="84" t="s">
        <v>6</v>
      </c>
      <c r="Y4" s="86" t="s">
        <v>7</v>
      </c>
    </row>
    <row r="5" spans="1:25" s="12" customFormat="1" ht="24.95" customHeight="1" x14ac:dyDescent="0.2">
      <c r="A5" s="11"/>
      <c r="B5" s="99"/>
      <c r="C5" s="101"/>
      <c r="D5" s="88" t="s">
        <v>8</v>
      </c>
      <c r="E5" s="89"/>
      <c r="F5" s="90" t="s">
        <v>9</v>
      </c>
      <c r="G5" s="89"/>
      <c r="H5" s="91" t="s">
        <v>10</v>
      </c>
      <c r="I5" s="89"/>
      <c r="J5" s="91" t="s">
        <v>11</v>
      </c>
      <c r="K5" s="89"/>
      <c r="L5" s="91" t="s">
        <v>12</v>
      </c>
      <c r="M5" s="89"/>
      <c r="N5" s="91" t="s">
        <v>13</v>
      </c>
      <c r="O5" s="89"/>
      <c r="P5" s="91" t="s">
        <v>14</v>
      </c>
      <c r="Q5" s="92"/>
      <c r="R5" s="95"/>
      <c r="S5" s="96"/>
      <c r="T5" s="95"/>
      <c r="U5" s="96"/>
      <c r="V5" s="95"/>
      <c r="W5" s="96"/>
      <c r="X5" s="85"/>
      <c r="Y5" s="87"/>
    </row>
    <row r="6" spans="1:25" s="12" customFormat="1" ht="15" customHeight="1" thickBot="1" x14ac:dyDescent="0.25">
      <c r="A6" s="11"/>
      <c r="B6" s="13"/>
      <c r="C6" s="14"/>
      <c r="D6" s="15" t="s">
        <v>15</v>
      </c>
      <c r="E6" s="17" t="s">
        <v>16</v>
      </c>
      <c r="F6" s="18" t="s">
        <v>15</v>
      </c>
      <c r="G6" s="17" t="s">
        <v>16</v>
      </c>
      <c r="H6" s="18" t="s">
        <v>15</v>
      </c>
      <c r="I6" s="17" t="s">
        <v>16</v>
      </c>
      <c r="J6" s="18" t="s">
        <v>15</v>
      </c>
      <c r="K6" s="17" t="s">
        <v>16</v>
      </c>
      <c r="L6" s="18" t="s">
        <v>15</v>
      </c>
      <c r="M6" s="17" t="s">
        <v>16</v>
      </c>
      <c r="N6" s="18" t="s">
        <v>15</v>
      </c>
      <c r="O6" s="17" t="s">
        <v>16</v>
      </c>
      <c r="P6" s="18" t="s">
        <v>15</v>
      </c>
      <c r="Q6" s="19" t="s">
        <v>16</v>
      </c>
      <c r="R6" s="15" t="s">
        <v>15</v>
      </c>
      <c r="S6" s="16" t="s">
        <v>17</v>
      </c>
      <c r="T6" s="15" t="s">
        <v>15</v>
      </c>
      <c r="U6" s="16" t="s">
        <v>17</v>
      </c>
      <c r="V6" s="18" t="s">
        <v>15</v>
      </c>
      <c r="W6" s="16" t="s">
        <v>17</v>
      </c>
      <c r="X6" s="20"/>
      <c r="Y6" s="21"/>
    </row>
    <row r="7" spans="1:25" s="24" customFormat="1" ht="15" customHeight="1" x14ac:dyDescent="0.2">
      <c r="A7" s="22" t="s">
        <v>18</v>
      </c>
      <c r="B7" s="62" t="s">
        <v>19</v>
      </c>
      <c r="C7" s="63">
        <v>18250</v>
      </c>
      <c r="D7" s="68">
        <v>279</v>
      </c>
      <c r="E7" s="69">
        <v>1.5510999999999999</v>
      </c>
      <c r="F7" s="70">
        <v>19</v>
      </c>
      <c r="G7" s="69">
        <v>0.10563</v>
      </c>
      <c r="H7" s="70">
        <v>1272</v>
      </c>
      <c r="I7" s="69">
        <v>7.0717999999999996</v>
      </c>
      <c r="J7" s="70">
        <v>8727</v>
      </c>
      <c r="K7" s="69">
        <v>48.518000000000001</v>
      </c>
      <c r="L7" s="70">
        <v>7337</v>
      </c>
      <c r="M7" s="69">
        <v>40.790999999999997</v>
      </c>
      <c r="N7" s="71">
        <v>12</v>
      </c>
      <c r="O7" s="69">
        <v>6.6710000000000005E-2</v>
      </c>
      <c r="P7" s="72">
        <v>341</v>
      </c>
      <c r="Q7" s="73">
        <v>1.89581</v>
      </c>
      <c r="R7" s="74">
        <v>2079</v>
      </c>
      <c r="S7" s="79">
        <v>11.3918</v>
      </c>
      <c r="T7" s="74">
        <v>263</v>
      </c>
      <c r="U7" s="73">
        <v>1.4411</v>
      </c>
      <c r="V7" s="74">
        <v>343</v>
      </c>
      <c r="W7" s="73">
        <v>1.8794500000000001</v>
      </c>
      <c r="X7" s="80">
        <v>96360</v>
      </c>
      <c r="Y7" s="81">
        <v>99.998999999999995</v>
      </c>
    </row>
    <row r="8" spans="1:25" s="24" customFormat="1" ht="15" customHeight="1" x14ac:dyDescent="0.2">
      <c r="A8" s="22" t="s">
        <v>18</v>
      </c>
      <c r="B8" s="64" t="s">
        <v>20</v>
      </c>
      <c r="C8" s="39">
        <v>2735</v>
      </c>
      <c r="D8" s="40">
        <v>30</v>
      </c>
      <c r="E8" s="42">
        <v>1.1057999999999999</v>
      </c>
      <c r="F8" s="44">
        <v>4</v>
      </c>
      <c r="G8" s="42">
        <v>0.14743999999999999</v>
      </c>
      <c r="H8" s="43">
        <v>119</v>
      </c>
      <c r="I8" s="42">
        <v>4.3863000000000003</v>
      </c>
      <c r="J8" s="44">
        <v>1008</v>
      </c>
      <c r="K8" s="42">
        <v>37.154000000000003</v>
      </c>
      <c r="L8" s="44">
        <v>1518</v>
      </c>
      <c r="M8" s="42">
        <v>55.953000000000003</v>
      </c>
      <c r="N8" s="44">
        <v>0</v>
      </c>
      <c r="O8" s="42">
        <v>0</v>
      </c>
      <c r="P8" s="48">
        <v>34</v>
      </c>
      <c r="Q8" s="41">
        <v>1.2532300000000001</v>
      </c>
      <c r="R8" s="47">
        <v>253</v>
      </c>
      <c r="S8" s="46">
        <v>9.2505000000000006</v>
      </c>
      <c r="T8" s="40">
        <v>22</v>
      </c>
      <c r="U8" s="41">
        <v>0.80439000000000005</v>
      </c>
      <c r="V8" s="40">
        <v>61</v>
      </c>
      <c r="W8" s="41">
        <v>2.2303500000000001</v>
      </c>
      <c r="X8" s="25">
        <v>1400</v>
      </c>
      <c r="Y8" s="26">
        <v>100</v>
      </c>
    </row>
    <row r="9" spans="1:25" s="24" customFormat="1" ht="15" customHeight="1" x14ac:dyDescent="0.2">
      <c r="A9" s="22" t="s">
        <v>18</v>
      </c>
      <c r="B9" s="65" t="s">
        <v>21</v>
      </c>
      <c r="C9" s="63">
        <v>0</v>
      </c>
      <c r="D9" s="68">
        <v>0</v>
      </c>
      <c r="E9" s="69">
        <v>0</v>
      </c>
      <c r="F9" s="70">
        <v>0</v>
      </c>
      <c r="G9" s="69">
        <v>0</v>
      </c>
      <c r="H9" s="70">
        <v>0</v>
      </c>
      <c r="I9" s="69">
        <v>0</v>
      </c>
      <c r="J9" s="71">
        <v>0</v>
      </c>
      <c r="K9" s="69">
        <v>0</v>
      </c>
      <c r="L9" s="71">
        <v>0</v>
      </c>
      <c r="M9" s="69">
        <v>0</v>
      </c>
      <c r="N9" s="70">
        <v>0</v>
      </c>
      <c r="O9" s="69">
        <v>0</v>
      </c>
      <c r="P9" s="75">
        <v>0</v>
      </c>
      <c r="Q9" s="73">
        <v>0</v>
      </c>
      <c r="R9" s="76">
        <v>0</v>
      </c>
      <c r="S9" s="79">
        <v>0</v>
      </c>
      <c r="T9" s="76">
        <v>0</v>
      </c>
      <c r="U9" s="73">
        <v>0</v>
      </c>
      <c r="V9" s="76">
        <v>0</v>
      </c>
      <c r="W9" s="73">
        <v>0</v>
      </c>
      <c r="X9" s="80">
        <v>503</v>
      </c>
      <c r="Y9" s="81">
        <v>100</v>
      </c>
    </row>
    <row r="10" spans="1:25" s="24" customFormat="1" ht="15" customHeight="1" x14ac:dyDescent="0.2">
      <c r="A10" s="22" t="s">
        <v>18</v>
      </c>
      <c r="B10" s="64" t="s">
        <v>22</v>
      </c>
      <c r="C10" s="39">
        <v>2</v>
      </c>
      <c r="D10" s="47">
        <v>0</v>
      </c>
      <c r="E10" s="42">
        <v>0</v>
      </c>
      <c r="F10" s="44">
        <v>0</v>
      </c>
      <c r="G10" s="42">
        <v>0</v>
      </c>
      <c r="H10" s="43">
        <v>0</v>
      </c>
      <c r="I10" s="42">
        <v>0</v>
      </c>
      <c r="J10" s="44">
        <v>0</v>
      </c>
      <c r="K10" s="42">
        <v>0</v>
      </c>
      <c r="L10" s="43">
        <v>2</v>
      </c>
      <c r="M10" s="42">
        <v>100</v>
      </c>
      <c r="N10" s="43">
        <v>0</v>
      </c>
      <c r="O10" s="42">
        <v>0</v>
      </c>
      <c r="P10" s="45">
        <v>0</v>
      </c>
      <c r="Q10" s="41">
        <v>0</v>
      </c>
      <c r="R10" s="47">
        <v>1</v>
      </c>
      <c r="S10" s="46">
        <v>50</v>
      </c>
      <c r="T10" s="47">
        <v>0</v>
      </c>
      <c r="U10" s="41">
        <v>0</v>
      </c>
      <c r="V10" s="47">
        <v>0</v>
      </c>
      <c r="W10" s="41">
        <v>0</v>
      </c>
      <c r="X10" s="25">
        <v>1977</v>
      </c>
      <c r="Y10" s="26">
        <v>100</v>
      </c>
    </row>
    <row r="11" spans="1:25" s="24" customFormat="1" ht="15" customHeight="1" x14ac:dyDescent="0.2">
      <c r="A11" s="22" t="s">
        <v>18</v>
      </c>
      <c r="B11" s="65" t="s">
        <v>23</v>
      </c>
      <c r="C11" s="63">
        <v>2130</v>
      </c>
      <c r="D11" s="68">
        <v>5</v>
      </c>
      <c r="E11" s="69">
        <v>0.2404</v>
      </c>
      <c r="F11" s="71">
        <v>0</v>
      </c>
      <c r="G11" s="69">
        <v>0</v>
      </c>
      <c r="H11" s="70">
        <v>62</v>
      </c>
      <c r="I11" s="69">
        <v>2.9807999999999999</v>
      </c>
      <c r="J11" s="70">
        <v>792</v>
      </c>
      <c r="K11" s="69">
        <v>38.076999999999998</v>
      </c>
      <c r="L11" s="70">
        <v>1175</v>
      </c>
      <c r="M11" s="69">
        <v>56.49</v>
      </c>
      <c r="N11" s="70">
        <v>3</v>
      </c>
      <c r="O11" s="69">
        <v>0.14423</v>
      </c>
      <c r="P11" s="75">
        <v>43</v>
      </c>
      <c r="Q11" s="73">
        <v>2.06731</v>
      </c>
      <c r="R11" s="68">
        <v>293</v>
      </c>
      <c r="S11" s="79">
        <v>13.7559</v>
      </c>
      <c r="T11" s="76">
        <v>50</v>
      </c>
      <c r="U11" s="73">
        <v>2.3474200000000001</v>
      </c>
      <c r="V11" s="76">
        <v>49</v>
      </c>
      <c r="W11" s="73">
        <v>2.3004699999999998</v>
      </c>
      <c r="X11" s="80">
        <v>1092</v>
      </c>
      <c r="Y11" s="81">
        <v>100</v>
      </c>
    </row>
    <row r="12" spans="1:25" s="24" customFormat="1" ht="15" customHeight="1" x14ac:dyDescent="0.2">
      <c r="A12" s="22" t="s">
        <v>18</v>
      </c>
      <c r="B12" s="64" t="s">
        <v>24</v>
      </c>
      <c r="C12" s="39">
        <v>0</v>
      </c>
      <c r="D12" s="40">
        <v>0</v>
      </c>
      <c r="E12" s="42">
        <v>0</v>
      </c>
      <c r="F12" s="43">
        <v>0</v>
      </c>
      <c r="G12" s="42">
        <v>0</v>
      </c>
      <c r="H12" s="44">
        <v>0</v>
      </c>
      <c r="I12" s="42">
        <v>0</v>
      </c>
      <c r="J12" s="44">
        <v>0</v>
      </c>
      <c r="K12" s="42">
        <v>0</v>
      </c>
      <c r="L12" s="44">
        <v>0</v>
      </c>
      <c r="M12" s="42">
        <v>0</v>
      </c>
      <c r="N12" s="43">
        <v>0</v>
      </c>
      <c r="O12" s="42">
        <v>0</v>
      </c>
      <c r="P12" s="48">
        <v>0</v>
      </c>
      <c r="Q12" s="41">
        <v>0</v>
      </c>
      <c r="R12" s="40">
        <v>0</v>
      </c>
      <c r="S12" s="46">
        <v>0</v>
      </c>
      <c r="T12" s="47">
        <v>0</v>
      </c>
      <c r="U12" s="41">
        <v>0</v>
      </c>
      <c r="V12" s="47">
        <v>0</v>
      </c>
      <c r="W12" s="41">
        <v>0</v>
      </c>
      <c r="X12" s="25">
        <v>10138</v>
      </c>
      <c r="Y12" s="26">
        <v>100</v>
      </c>
    </row>
    <row r="13" spans="1:25" s="24" customFormat="1" ht="15" customHeight="1" x14ac:dyDescent="0.2">
      <c r="A13" s="22" t="s">
        <v>18</v>
      </c>
      <c r="B13" s="65" t="s">
        <v>25</v>
      </c>
      <c r="C13" s="63">
        <v>0</v>
      </c>
      <c r="D13" s="68">
        <v>0</v>
      </c>
      <c r="E13" s="69">
        <v>0</v>
      </c>
      <c r="F13" s="71">
        <v>0</v>
      </c>
      <c r="G13" s="69">
        <v>0</v>
      </c>
      <c r="H13" s="70">
        <v>0</v>
      </c>
      <c r="I13" s="69">
        <v>0</v>
      </c>
      <c r="J13" s="71">
        <v>0</v>
      </c>
      <c r="K13" s="69">
        <v>0</v>
      </c>
      <c r="L13" s="70">
        <v>0</v>
      </c>
      <c r="M13" s="69">
        <v>0</v>
      </c>
      <c r="N13" s="70">
        <v>0</v>
      </c>
      <c r="O13" s="69">
        <v>0</v>
      </c>
      <c r="P13" s="72">
        <v>0</v>
      </c>
      <c r="Q13" s="73">
        <v>0</v>
      </c>
      <c r="R13" s="76">
        <v>0</v>
      </c>
      <c r="S13" s="79">
        <v>0</v>
      </c>
      <c r="T13" s="68">
        <v>0</v>
      </c>
      <c r="U13" s="73">
        <v>0</v>
      </c>
      <c r="V13" s="68">
        <v>0</v>
      </c>
      <c r="W13" s="73">
        <v>0</v>
      </c>
      <c r="X13" s="80">
        <v>1868</v>
      </c>
      <c r="Y13" s="81">
        <v>100</v>
      </c>
    </row>
    <row r="14" spans="1:25" s="24" customFormat="1" ht="15" customHeight="1" x14ac:dyDescent="0.2">
      <c r="A14" s="22" t="s">
        <v>18</v>
      </c>
      <c r="B14" s="64" t="s">
        <v>26</v>
      </c>
      <c r="C14" s="49">
        <v>0</v>
      </c>
      <c r="D14" s="40">
        <v>0</v>
      </c>
      <c r="E14" s="42">
        <v>0</v>
      </c>
      <c r="F14" s="44">
        <v>0</v>
      </c>
      <c r="G14" s="42">
        <v>0</v>
      </c>
      <c r="H14" s="43">
        <v>0</v>
      </c>
      <c r="I14" s="42">
        <v>0</v>
      </c>
      <c r="J14" s="43">
        <v>0</v>
      </c>
      <c r="K14" s="42">
        <v>0</v>
      </c>
      <c r="L14" s="43">
        <v>0</v>
      </c>
      <c r="M14" s="42">
        <v>0</v>
      </c>
      <c r="N14" s="44">
        <v>0</v>
      </c>
      <c r="O14" s="42">
        <v>0</v>
      </c>
      <c r="P14" s="45">
        <v>0</v>
      </c>
      <c r="Q14" s="41">
        <v>0</v>
      </c>
      <c r="R14" s="40">
        <v>0</v>
      </c>
      <c r="S14" s="46">
        <v>0</v>
      </c>
      <c r="T14" s="47">
        <v>0</v>
      </c>
      <c r="U14" s="41">
        <v>0</v>
      </c>
      <c r="V14" s="47">
        <v>0</v>
      </c>
      <c r="W14" s="41">
        <v>0</v>
      </c>
      <c r="X14" s="25">
        <v>1238</v>
      </c>
      <c r="Y14" s="26">
        <v>100</v>
      </c>
    </row>
    <row r="15" spans="1:25" s="24" customFormat="1" ht="15" customHeight="1" x14ac:dyDescent="0.2">
      <c r="A15" s="22" t="s">
        <v>18</v>
      </c>
      <c r="B15" s="65" t="s">
        <v>27</v>
      </c>
      <c r="C15" s="66">
        <v>0</v>
      </c>
      <c r="D15" s="68">
        <v>0</v>
      </c>
      <c r="E15" s="69">
        <v>0</v>
      </c>
      <c r="F15" s="70">
        <v>0</v>
      </c>
      <c r="G15" s="69">
        <v>0</v>
      </c>
      <c r="H15" s="70">
        <v>0</v>
      </c>
      <c r="I15" s="69">
        <v>0</v>
      </c>
      <c r="J15" s="71">
        <v>0</v>
      </c>
      <c r="K15" s="69">
        <v>0</v>
      </c>
      <c r="L15" s="70">
        <v>0</v>
      </c>
      <c r="M15" s="69">
        <v>0</v>
      </c>
      <c r="N15" s="71">
        <v>0</v>
      </c>
      <c r="O15" s="69">
        <v>0</v>
      </c>
      <c r="P15" s="72">
        <v>0</v>
      </c>
      <c r="Q15" s="73">
        <v>0</v>
      </c>
      <c r="R15" s="68">
        <v>0</v>
      </c>
      <c r="S15" s="79">
        <v>0</v>
      </c>
      <c r="T15" s="76">
        <v>0</v>
      </c>
      <c r="U15" s="73">
        <v>0</v>
      </c>
      <c r="V15" s="76">
        <v>0</v>
      </c>
      <c r="W15" s="73">
        <v>0</v>
      </c>
      <c r="X15" s="80">
        <v>235</v>
      </c>
      <c r="Y15" s="81">
        <v>100</v>
      </c>
    </row>
    <row r="16" spans="1:25" s="24" customFormat="1" ht="15" customHeight="1" x14ac:dyDescent="0.2">
      <c r="A16" s="22" t="s">
        <v>18</v>
      </c>
      <c r="B16" s="64" t="s">
        <v>28</v>
      </c>
      <c r="C16" s="49">
        <v>1</v>
      </c>
      <c r="D16" s="47">
        <v>0</v>
      </c>
      <c r="E16" s="42">
        <v>0</v>
      </c>
      <c r="F16" s="43">
        <v>0</v>
      </c>
      <c r="G16" s="42">
        <v>0</v>
      </c>
      <c r="H16" s="44">
        <v>0</v>
      </c>
      <c r="I16" s="42">
        <v>0</v>
      </c>
      <c r="J16" s="43">
        <v>1</v>
      </c>
      <c r="K16" s="42">
        <v>100</v>
      </c>
      <c r="L16" s="44">
        <v>0</v>
      </c>
      <c r="M16" s="42">
        <v>0</v>
      </c>
      <c r="N16" s="43">
        <v>0</v>
      </c>
      <c r="O16" s="42">
        <v>0</v>
      </c>
      <c r="P16" s="45">
        <v>0</v>
      </c>
      <c r="Q16" s="41">
        <v>0</v>
      </c>
      <c r="R16" s="40">
        <v>0</v>
      </c>
      <c r="S16" s="46">
        <v>0</v>
      </c>
      <c r="T16" s="40">
        <v>0</v>
      </c>
      <c r="U16" s="41">
        <v>0</v>
      </c>
      <c r="V16" s="40">
        <v>0</v>
      </c>
      <c r="W16" s="41">
        <v>0</v>
      </c>
      <c r="X16" s="25">
        <v>221</v>
      </c>
      <c r="Y16" s="26">
        <v>100</v>
      </c>
    </row>
    <row r="17" spans="1:25" s="24" customFormat="1" ht="15" customHeight="1" x14ac:dyDescent="0.2">
      <c r="A17" s="22" t="s">
        <v>18</v>
      </c>
      <c r="B17" s="65" t="s">
        <v>29</v>
      </c>
      <c r="C17" s="63">
        <v>257</v>
      </c>
      <c r="D17" s="68">
        <v>2</v>
      </c>
      <c r="E17" s="69">
        <v>0.8</v>
      </c>
      <c r="F17" s="71">
        <v>0</v>
      </c>
      <c r="G17" s="69">
        <v>0</v>
      </c>
      <c r="H17" s="70">
        <v>20</v>
      </c>
      <c r="I17" s="69">
        <v>8</v>
      </c>
      <c r="J17" s="71">
        <v>63</v>
      </c>
      <c r="K17" s="69">
        <v>25.2</v>
      </c>
      <c r="L17" s="71">
        <v>148</v>
      </c>
      <c r="M17" s="69">
        <v>59.2</v>
      </c>
      <c r="N17" s="71">
        <v>0</v>
      </c>
      <c r="O17" s="69">
        <v>0</v>
      </c>
      <c r="P17" s="75">
        <v>17</v>
      </c>
      <c r="Q17" s="73">
        <v>6.8</v>
      </c>
      <c r="R17" s="68">
        <v>29</v>
      </c>
      <c r="S17" s="79">
        <v>11.284000000000001</v>
      </c>
      <c r="T17" s="68">
        <v>7</v>
      </c>
      <c r="U17" s="73">
        <v>2.7237399999999998</v>
      </c>
      <c r="V17" s="68">
        <v>4</v>
      </c>
      <c r="W17" s="73">
        <v>1.5564199999999999</v>
      </c>
      <c r="X17" s="80">
        <v>3952</v>
      </c>
      <c r="Y17" s="81">
        <v>100</v>
      </c>
    </row>
    <row r="18" spans="1:25" s="24" customFormat="1" ht="15" customHeight="1" x14ac:dyDescent="0.2">
      <c r="A18" s="22" t="s">
        <v>18</v>
      </c>
      <c r="B18" s="64" t="s">
        <v>30</v>
      </c>
      <c r="C18" s="39">
        <v>1179</v>
      </c>
      <c r="D18" s="47">
        <v>0</v>
      </c>
      <c r="E18" s="42">
        <v>0</v>
      </c>
      <c r="F18" s="44">
        <v>0</v>
      </c>
      <c r="G18" s="42">
        <v>0</v>
      </c>
      <c r="H18" s="44">
        <v>32</v>
      </c>
      <c r="I18" s="42">
        <v>2.7658</v>
      </c>
      <c r="J18" s="44">
        <v>738</v>
      </c>
      <c r="K18" s="42">
        <v>63.786000000000001</v>
      </c>
      <c r="L18" s="44">
        <v>361</v>
      </c>
      <c r="M18" s="42">
        <v>31.201000000000001</v>
      </c>
      <c r="N18" s="44">
        <v>0</v>
      </c>
      <c r="O18" s="42">
        <v>0</v>
      </c>
      <c r="P18" s="45">
        <v>26</v>
      </c>
      <c r="Q18" s="41">
        <v>2.2471899999999998</v>
      </c>
      <c r="R18" s="40">
        <v>129</v>
      </c>
      <c r="S18" s="46">
        <v>10.9415</v>
      </c>
      <c r="T18" s="47">
        <v>22</v>
      </c>
      <c r="U18" s="41">
        <v>1.86599</v>
      </c>
      <c r="V18" s="47">
        <v>14</v>
      </c>
      <c r="W18" s="41">
        <v>1.1874499999999999</v>
      </c>
      <c r="X18" s="25">
        <v>2407</v>
      </c>
      <c r="Y18" s="26">
        <v>100</v>
      </c>
    </row>
    <row r="19" spans="1:25" s="24" customFormat="1" ht="15" customHeight="1" x14ac:dyDescent="0.2">
      <c r="A19" s="22" t="s">
        <v>18</v>
      </c>
      <c r="B19" s="65" t="s">
        <v>31</v>
      </c>
      <c r="C19" s="63">
        <v>0</v>
      </c>
      <c r="D19" s="68">
        <v>0</v>
      </c>
      <c r="E19" s="69">
        <v>0</v>
      </c>
      <c r="F19" s="70">
        <v>0</v>
      </c>
      <c r="G19" s="69">
        <v>0</v>
      </c>
      <c r="H19" s="70">
        <v>0</v>
      </c>
      <c r="I19" s="69">
        <v>0</v>
      </c>
      <c r="J19" s="70">
        <v>0</v>
      </c>
      <c r="K19" s="69">
        <v>0</v>
      </c>
      <c r="L19" s="70">
        <v>0</v>
      </c>
      <c r="M19" s="69">
        <v>0</v>
      </c>
      <c r="N19" s="70">
        <v>0</v>
      </c>
      <c r="O19" s="69">
        <v>0</v>
      </c>
      <c r="P19" s="72">
        <v>0</v>
      </c>
      <c r="Q19" s="73">
        <v>0</v>
      </c>
      <c r="R19" s="68">
        <v>0</v>
      </c>
      <c r="S19" s="79">
        <v>0</v>
      </c>
      <c r="T19" s="68">
        <v>0</v>
      </c>
      <c r="U19" s="73">
        <v>0</v>
      </c>
      <c r="V19" s="68">
        <v>0</v>
      </c>
      <c r="W19" s="73">
        <v>0</v>
      </c>
      <c r="X19" s="80">
        <v>290</v>
      </c>
      <c r="Y19" s="81">
        <v>100</v>
      </c>
    </row>
    <row r="20" spans="1:25" s="24" customFormat="1" ht="15" customHeight="1" x14ac:dyDescent="0.2">
      <c r="A20" s="22" t="s">
        <v>18</v>
      </c>
      <c r="B20" s="64" t="s">
        <v>32</v>
      </c>
      <c r="C20" s="49">
        <v>1</v>
      </c>
      <c r="D20" s="47">
        <v>0</v>
      </c>
      <c r="E20" s="42">
        <v>0</v>
      </c>
      <c r="F20" s="43">
        <v>0</v>
      </c>
      <c r="G20" s="42">
        <v>0</v>
      </c>
      <c r="H20" s="44">
        <v>0</v>
      </c>
      <c r="I20" s="42">
        <v>0</v>
      </c>
      <c r="J20" s="43">
        <v>0</v>
      </c>
      <c r="K20" s="42">
        <v>0</v>
      </c>
      <c r="L20" s="43">
        <v>1</v>
      </c>
      <c r="M20" s="42">
        <v>100</v>
      </c>
      <c r="N20" s="43">
        <v>0</v>
      </c>
      <c r="O20" s="42">
        <v>0</v>
      </c>
      <c r="P20" s="45">
        <v>0</v>
      </c>
      <c r="Q20" s="41">
        <v>0</v>
      </c>
      <c r="R20" s="40">
        <v>0</v>
      </c>
      <c r="S20" s="46">
        <v>0</v>
      </c>
      <c r="T20" s="47">
        <v>0</v>
      </c>
      <c r="U20" s="41">
        <v>0</v>
      </c>
      <c r="V20" s="47">
        <v>0</v>
      </c>
      <c r="W20" s="41">
        <v>0</v>
      </c>
      <c r="X20" s="25">
        <v>720</v>
      </c>
      <c r="Y20" s="26">
        <v>100</v>
      </c>
    </row>
    <row r="21" spans="1:25" s="24" customFormat="1" ht="15" customHeight="1" x14ac:dyDescent="0.2">
      <c r="A21" s="22" t="s">
        <v>18</v>
      </c>
      <c r="B21" s="65" t="s">
        <v>33</v>
      </c>
      <c r="C21" s="63">
        <v>0</v>
      </c>
      <c r="D21" s="76">
        <v>0</v>
      </c>
      <c r="E21" s="69">
        <v>0</v>
      </c>
      <c r="F21" s="70">
        <v>0</v>
      </c>
      <c r="G21" s="69">
        <v>0</v>
      </c>
      <c r="H21" s="71">
        <v>0</v>
      </c>
      <c r="I21" s="69">
        <v>0</v>
      </c>
      <c r="J21" s="70">
        <v>0</v>
      </c>
      <c r="K21" s="69">
        <v>0</v>
      </c>
      <c r="L21" s="70">
        <v>0</v>
      </c>
      <c r="M21" s="69">
        <v>0</v>
      </c>
      <c r="N21" s="70">
        <v>0</v>
      </c>
      <c r="O21" s="69">
        <v>0</v>
      </c>
      <c r="P21" s="75">
        <v>0</v>
      </c>
      <c r="Q21" s="73">
        <v>0</v>
      </c>
      <c r="R21" s="76">
        <v>0</v>
      </c>
      <c r="S21" s="79">
        <v>0</v>
      </c>
      <c r="T21" s="68">
        <v>0</v>
      </c>
      <c r="U21" s="73">
        <v>0</v>
      </c>
      <c r="V21" s="68">
        <v>0</v>
      </c>
      <c r="W21" s="73">
        <v>0</v>
      </c>
      <c r="X21" s="80">
        <v>4081</v>
      </c>
      <c r="Y21" s="81">
        <v>100</v>
      </c>
    </row>
    <row r="22" spans="1:25" s="24" customFormat="1" ht="15" customHeight="1" x14ac:dyDescent="0.2">
      <c r="A22" s="22" t="s">
        <v>18</v>
      </c>
      <c r="B22" s="64" t="s">
        <v>34</v>
      </c>
      <c r="C22" s="39">
        <v>15</v>
      </c>
      <c r="D22" s="40">
        <v>0</v>
      </c>
      <c r="E22" s="42">
        <v>0</v>
      </c>
      <c r="F22" s="43">
        <v>0</v>
      </c>
      <c r="G22" s="42">
        <v>0</v>
      </c>
      <c r="H22" s="43">
        <v>0</v>
      </c>
      <c r="I22" s="42">
        <v>0</v>
      </c>
      <c r="J22" s="44">
        <v>3</v>
      </c>
      <c r="K22" s="42">
        <v>20</v>
      </c>
      <c r="L22" s="44">
        <v>12</v>
      </c>
      <c r="M22" s="42">
        <v>80</v>
      </c>
      <c r="N22" s="44">
        <v>0</v>
      </c>
      <c r="O22" s="42">
        <v>0</v>
      </c>
      <c r="P22" s="48">
        <v>0</v>
      </c>
      <c r="Q22" s="41">
        <v>0</v>
      </c>
      <c r="R22" s="47">
        <v>4</v>
      </c>
      <c r="S22" s="46">
        <v>26.666699999999999</v>
      </c>
      <c r="T22" s="47">
        <v>0</v>
      </c>
      <c r="U22" s="41">
        <v>0</v>
      </c>
      <c r="V22" s="47">
        <v>0</v>
      </c>
      <c r="W22" s="41">
        <v>0</v>
      </c>
      <c r="X22" s="25">
        <v>1879</v>
      </c>
      <c r="Y22" s="26">
        <v>100</v>
      </c>
    </row>
    <row r="23" spans="1:25" s="24" customFormat="1" ht="15" customHeight="1" x14ac:dyDescent="0.2">
      <c r="A23" s="22" t="s">
        <v>18</v>
      </c>
      <c r="B23" s="65" t="s">
        <v>35</v>
      </c>
      <c r="C23" s="63">
        <v>0</v>
      </c>
      <c r="D23" s="68">
        <v>0</v>
      </c>
      <c r="E23" s="69">
        <v>0</v>
      </c>
      <c r="F23" s="70">
        <v>0</v>
      </c>
      <c r="G23" s="69">
        <v>0</v>
      </c>
      <c r="H23" s="70">
        <v>0</v>
      </c>
      <c r="I23" s="69">
        <v>0</v>
      </c>
      <c r="J23" s="70">
        <v>0</v>
      </c>
      <c r="K23" s="69">
        <v>0</v>
      </c>
      <c r="L23" s="70">
        <v>0</v>
      </c>
      <c r="M23" s="69">
        <v>0</v>
      </c>
      <c r="N23" s="70">
        <v>0</v>
      </c>
      <c r="O23" s="69">
        <v>0</v>
      </c>
      <c r="P23" s="75">
        <v>0</v>
      </c>
      <c r="Q23" s="73">
        <v>0</v>
      </c>
      <c r="R23" s="68">
        <v>0</v>
      </c>
      <c r="S23" s="79">
        <v>0</v>
      </c>
      <c r="T23" s="76">
        <v>0</v>
      </c>
      <c r="U23" s="73">
        <v>0</v>
      </c>
      <c r="V23" s="76">
        <v>0</v>
      </c>
      <c r="W23" s="73">
        <v>0</v>
      </c>
      <c r="X23" s="80">
        <v>1365</v>
      </c>
      <c r="Y23" s="81">
        <v>100</v>
      </c>
    </row>
    <row r="24" spans="1:25" s="24" customFormat="1" ht="15" customHeight="1" x14ac:dyDescent="0.2">
      <c r="A24" s="22" t="s">
        <v>18</v>
      </c>
      <c r="B24" s="64" t="s">
        <v>36</v>
      </c>
      <c r="C24" s="39">
        <v>83</v>
      </c>
      <c r="D24" s="47">
        <v>1</v>
      </c>
      <c r="E24" s="42">
        <v>1.2195</v>
      </c>
      <c r="F24" s="44">
        <v>0</v>
      </c>
      <c r="G24" s="42">
        <v>0</v>
      </c>
      <c r="H24" s="43">
        <v>8</v>
      </c>
      <c r="I24" s="42">
        <v>9.7561</v>
      </c>
      <c r="J24" s="44">
        <v>0</v>
      </c>
      <c r="K24" s="42">
        <v>0</v>
      </c>
      <c r="L24" s="44">
        <v>69</v>
      </c>
      <c r="M24" s="42">
        <v>84.146000000000001</v>
      </c>
      <c r="N24" s="44">
        <v>0</v>
      </c>
      <c r="O24" s="42">
        <v>0</v>
      </c>
      <c r="P24" s="48">
        <v>4</v>
      </c>
      <c r="Q24" s="41">
        <v>4.87805</v>
      </c>
      <c r="R24" s="40">
        <v>9</v>
      </c>
      <c r="S24" s="46">
        <v>10.843400000000001</v>
      </c>
      <c r="T24" s="47">
        <v>1</v>
      </c>
      <c r="U24" s="41">
        <v>1.20482</v>
      </c>
      <c r="V24" s="47">
        <v>1</v>
      </c>
      <c r="W24" s="41">
        <v>1.20482</v>
      </c>
      <c r="X24" s="25">
        <v>1356</v>
      </c>
      <c r="Y24" s="26">
        <v>100</v>
      </c>
    </row>
    <row r="25" spans="1:25" s="24" customFormat="1" ht="15" customHeight="1" x14ac:dyDescent="0.2">
      <c r="A25" s="22" t="s">
        <v>18</v>
      </c>
      <c r="B25" s="65" t="s">
        <v>37</v>
      </c>
      <c r="C25" s="66">
        <v>15</v>
      </c>
      <c r="D25" s="68">
        <v>0</v>
      </c>
      <c r="E25" s="69">
        <v>0</v>
      </c>
      <c r="F25" s="70">
        <v>0</v>
      </c>
      <c r="G25" s="69">
        <v>0</v>
      </c>
      <c r="H25" s="70">
        <v>1</v>
      </c>
      <c r="I25" s="69">
        <v>6.6666999999999996</v>
      </c>
      <c r="J25" s="70">
        <v>1</v>
      </c>
      <c r="K25" s="69">
        <v>6.6669999999999998</v>
      </c>
      <c r="L25" s="71">
        <v>13</v>
      </c>
      <c r="M25" s="69">
        <v>86.667000000000002</v>
      </c>
      <c r="N25" s="70">
        <v>0</v>
      </c>
      <c r="O25" s="69">
        <v>0</v>
      </c>
      <c r="P25" s="75">
        <v>0</v>
      </c>
      <c r="Q25" s="73">
        <v>0</v>
      </c>
      <c r="R25" s="68">
        <v>2</v>
      </c>
      <c r="S25" s="79">
        <v>13.333299999999999</v>
      </c>
      <c r="T25" s="68">
        <v>0</v>
      </c>
      <c r="U25" s="73">
        <v>0</v>
      </c>
      <c r="V25" s="68">
        <v>1</v>
      </c>
      <c r="W25" s="73">
        <v>6.6666699999999999</v>
      </c>
      <c r="X25" s="80">
        <v>1407</v>
      </c>
      <c r="Y25" s="81">
        <v>100</v>
      </c>
    </row>
    <row r="26" spans="1:25" s="24" customFormat="1" ht="15" customHeight="1" x14ac:dyDescent="0.2">
      <c r="A26" s="22" t="s">
        <v>18</v>
      </c>
      <c r="B26" s="64" t="s">
        <v>38</v>
      </c>
      <c r="C26" s="39">
        <v>476</v>
      </c>
      <c r="D26" s="40">
        <v>6</v>
      </c>
      <c r="E26" s="42">
        <v>1.3043</v>
      </c>
      <c r="F26" s="43">
        <v>0</v>
      </c>
      <c r="G26" s="42">
        <v>0</v>
      </c>
      <c r="H26" s="43">
        <v>12</v>
      </c>
      <c r="I26" s="42">
        <v>2.6086999999999998</v>
      </c>
      <c r="J26" s="44">
        <v>286</v>
      </c>
      <c r="K26" s="42">
        <v>62.173999999999999</v>
      </c>
      <c r="L26" s="44">
        <v>141</v>
      </c>
      <c r="M26" s="42">
        <v>30.652000000000001</v>
      </c>
      <c r="N26" s="43">
        <v>2</v>
      </c>
      <c r="O26" s="42">
        <v>0.43478</v>
      </c>
      <c r="P26" s="48">
        <v>13</v>
      </c>
      <c r="Q26" s="41">
        <v>2.8260900000000002</v>
      </c>
      <c r="R26" s="40">
        <v>59</v>
      </c>
      <c r="S26" s="46">
        <v>12.395</v>
      </c>
      <c r="T26" s="40">
        <v>16</v>
      </c>
      <c r="U26" s="41">
        <v>3.3613400000000002</v>
      </c>
      <c r="V26" s="40">
        <v>2</v>
      </c>
      <c r="W26" s="41">
        <v>0.42016999999999999</v>
      </c>
      <c r="X26" s="25">
        <v>1367</v>
      </c>
      <c r="Y26" s="26">
        <v>100</v>
      </c>
    </row>
    <row r="27" spans="1:25" s="24" customFormat="1" ht="15" customHeight="1" x14ac:dyDescent="0.2">
      <c r="A27" s="22" t="s">
        <v>18</v>
      </c>
      <c r="B27" s="65" t="s">
        <v>39</v>
      </c>
      <c r="C27" s="66">
        <v>0</v>
      </c>
      <c r="D27" s="76">
        <v>0</v>
      </c>
      <c r="E27" s="69">
        <v>0</v>
      </c>
      <c r="F27" s="70">
        <v>0</v>
      </c>
      <c r="G27" s="69">
        <v>0</v>
      </c>
      <c r="H27" s="70">
        <v>0</v>
      </c>
      <c r="I27" s="69">
        <v>0</v>
      </c>
      <c r="J27" s="70">
        <v>0</v>
      </c>
      <c r="K27" s="69">
        <v>0</v>
      </c>
      <c r="L27" s="71">
        <v>0</v>
      </c>
      <c r="M27" s="69">
        <v>0</v>
      </c>
      <c r="N27" s="70">
        <v>0</v>
      </c>
      <c r="O27" s="69">
        <v>0</v>
      </c>
      <c r="P27" s="75">
        <v>0</v>
      </c>
      <c r="Q27" s="73">
        <v>0</v>
      </c>
      <c r="R27" s="68">
        <v>0</v>
      </c>
      <c r="S27" s="79">
        <v>0</v>
      </c>
      <c r="T27" s="76">
        <v>0</v>
      </c>
      <c r="U27" s="73">
        <v>0</v>
      </c>
      <c r="V27" s="76">
        <v>0</v>
      </c>
      <c r="W27" s="73">
        <v>0</v>
      </c>
      <c r="X27" s="80">
        <v>589</v>
      </c>
      <c r="Y27" s="81">
        <v>100</v>
      </c>
    </row>
    <row r="28" spans="1:25" s="24" customFormat="1" ht="15" customHeight="1" x14ac:dyDescent="0.2">
      <c r="A28" s="22" t="s">
        <v>18</v>
      </c>
      <c r="B28" s="64" t="s">
        <v>40</v>
      </c>
      <c r="C28" s="49">
        <v>0</v>
      </c>
      <c r="D28" s="47">
        <v>0</v>
      </c>
      <c r="E28" s="42">
        <v>0</v>
      </c>
      <c r="F28" s="44">
        <v>0</v>
      </c>
      <c r="G28" s="42">
        <v>0</v>
      </c>
      <c r="H28" s="44">
        <v>0</v>
      </c>
      <c r="I28" s="42">
        <v>0</v>
      </c>
      <c r="J28" s="44">
        <v>0</v>
      </c>
      <c r="K28" s="42">
        <v>0</v>
      </c>
      <c r="L28" s="43">
        <v>0</v>
      </c>
      <c r="M28" s="42">
        <v>0</v>
      </c>
      <c r="N28" s="44">
        <v>0</v>
      </c>
      <c r="O28" s="42">
        <v>0</v>
      </c>
      <c r="P28" s="45">
        <v>0</v>
      </c>
      <c r="Q28" s="41">
        <v>0</v>
      </c>
      <c r="R28" s="47">
        <v>0</v>
      </c>
      <c r="S28" s="46">
        <v>0</v>
      </c>
      <c r="T28" s="40">
        <v>0</v>
      </c>
      <c r="U28" s="41">
        <v>0</v>
      </c>
      <c r="V28" s="40">
        <v>0</v>
      </c>
      <c r="W28" s="41">
        <v>0</v>
      </c>
      <c r="X28" s="25">
        <v>1434</v>
      </c>
      <c r="Y28" s="26">
        <v>100</v>
      </c>
    </row>
    <row r="29" spans="1:25" s="24" customFormat="1" ht="15" customHeight="1" x14ac:dyDescent="0.2">
      <c r="A29" s="22" t="s">
        <v>18</v>
      </c>
      <c r="B29" s="65" t="s">
        <v>41</v>
      </c>
      <c r="C29" s="63">
        <v>0</v>
      </c>
      <c r="D29" s="68">
        <v>0</v>
      </c>
      <c r="E29" s="69">
        <v>0</v>
      </c>
      <c r="F29" s="70">
        <v>0</v>
      </c>
      <c r="G29" s="69">
        <v>0</v>
      </c>
      <c r="H29" s="71">
        <v>0</v>
      </c>
      <c r="I29" s="69">
        <v>0</v>
      </c>
      <c r="J29" s="70">
        <v>0</v>
      </c>
      <c r="K29" s="69">
        <v>0</v>
      </c>
      <c r="L29" s="71">
        <v>0</v>
      </c>
      <c r="M29" s="69">
        <v>0</v>
      </c>
      <c r="N29" s="70">
        <v>0</v>
      </c>
      <c r="O29" s="69">
        <v>0</v>
      </c>
      <c r="P29" s="75">
        <v>0</v>
      </c>
      <c r="Q29" s="73">
        <v>0</v>
      </c>
      <c r="R29" s="68">
        <v>0</v>
      </c>
      <c r="S29" s="79">
        <v>0</v>
      </c>
      <c r="T29" s="68">
        <v>0</v>
      </c>
      <c r="U29" s="73">
        <v>0</v>
      </c>
      <c r="V29" s="68">
        <v>0</v>
      </c>
      <c r="W29" s="73">
        <v>0</v>
      </c>
      <c r="X29" s="80">
        <v>1873</v>
      </c>
      <c r="Y29" s="81">
        <v>100</v>
      </c>
    </row>
    <row r="30" spans="1:25" s="24" customFormat="1" ht="15" customHeight="1" x14ac:dyDescent="0.2">
      <c r="A30" s="22" t="s">
        <v>18</v>
      </c>
      <c r="B30" s="64" t="s">
        <v>42</v>
      </c>
      <c r="C30" s="39">
        <v>0</v>
      </c>
      <c r="D30" s="47">
        <v>0</v>
      </c>
      <c r="E30" s="42">
        <v>0</v>
      </c>
      <c r="F30" s="43">
        <v>0</v>
      </c>
      <c r="G30" s="42">
        <v>0</v>
      </c>
      <c r="H30" s="44">
        <v>0</v>
      </c>
      <c r="I30" s="42">
        <v>0</v>
      </c>
      <c r="J30" s="44">
        <v>0</v>
      </c>
      <c r="K30" s="42">
        <v>0</v>
      </c>
      <c r="L30" s="44">
        <v>0</v>
      </c>
      <c r="M30" s="42">
        <v>0</v>
      </c>
      <c r="N30" s="44">
        <v>0</v>
      </c>
      <c r="O30" s="42">
        <v>0</v>
      </c>
      <c r="P30" s="45">
        <v>0</v>
      </c>
      <c r="Q30" s="41">
        <v>0</v>
      </c>
      <c r="R30" s="47">
        <v>0</v>
      </c>
      <c r="S30" s="46">
        <v>0</v>
      </c>
      <c r="T30" s="40">
        <v>0</v>
      </c>
      <c r="U30" s="41">
        <v>0</v>
      </c>
      <c r="V30" s="40">
        <v>0</v>
      </c>
      <c r="W30" s="41">
        <v>0</v>
      </c>
      <c r="X30" s="25">
        <v>3616</v>
      </c>
      <c r="Y30" s="26">
        <v>100</v>
      </c>
    </row>
    <row r="31" spans="1:25" s="24" customFormat="1" ht="15" customHeight="1" x14ac:dyDescent="0.2">
      <c r="A31" s="22" t="s">
        <v>18</v>
      </c>
      <c r="B31" s="65" t="s">
        <v>43</v>
      </c>
      <c r="C31" s="66">
        <v>0</v>
      </c>
      <c r="D31" s="68">
        <v>0</v>
      </c>
      <c r="E31" s="69">
        <v>0</v>
      </c>
      <c r="F31" s="71">
        <v>0</v>
      </c>
      <c r="G31" s="69">
        <v>0</v>
      </c>
      <c r="H31" s="70">
        <v>0</v>
      </c>
      <c r="I31" s="69">
        <v>0</v>
      </c>
      <c r="J31" s="71">
        <v>0</v>
      </c>
      <c r="K31" s="69">
        <v>0</v>
      </c>
      <c r="L31" s="70">
        <v>0</v>
      </c>
      <c r="M31" s="69">
        <v>0</v>
      </c>
      <c r="N31" s="70">
        <v>0</v>
      </c>
      <c r="O31" s="69">
        <v>0</v>
      </c>
      <c r="P31" s="72">
        <v>0</v>
      </c>
      <c r="Q31" s="73">
        <v>0</v>
      </c>
      <c r="R31" s="76">
        <v>0</v>
      </c>
      <c r="S31" s="79">
        <v>0</v>
      </c>
      <c r="T31" s="68">
        <v>0</v>
      </c>
      <c r="U31" s="73">
        <v>0</v>
      </c>
      <c r="V31" s="68">
        <v>0</v>
      </c>
      <c r="W31" s="73">
        <v>0</v>
      </c>
      <c r="X31" s="80">
        <v>2170</v>
      </c>
      <c r="Y31" s="81">
        <v>99.953999999999994</v>
      </c>
    </row>
    <row r="32" spans="1:25" s="24" customFormat="1" ht="15" customHeight="1" x14ac:dyDescent="0.2">
      <c r="A32" s="22" t="s">
        <v>18</v>
      </c>
      <c r="B32" s="64" t="s">
        <v>44</v>
      </c>
      <c r="C32" s="39">
        <v>6008</v>
      </c>
      <c r="D32" s="40">
        <v>13</v>
      </c>
      <c r="E32" s="42">
        <v>0.21640000000000001</v>
      </c>
      <c r="F32" s="44">
        <v>3</v>
      </c>
      <c r="G32" s="42">
        <v>4.9939999999999998E-2</v>
      </c>
      <c r="H32" s="44">
        <v>57</v>
      </c>
      <c r="I32" s="42">
        <v>0.94889999999999997</v>
      </c>
      <c r="J32" s="44">
        <v>4562</v>
      </c>
      <c r="K32" s="42">
        <v>75.944999999999993</v>
      </c>
      <c r="L32" s="43">
        <v>1340</v>
      </c>
      <c r="M32" s="42">
        <v>22.306999999999999</v>
      </c>
      <c r="N32" s="43">
        <v>2</v>
      </c>
      <c r="O32" s="42">
        <v>3.329E-2</v>
      </c>
      <c r="P32" s="48">
        <v>30</v>
      </c>
      <c r="Q32" s="41">
        <v>0.49941999999999998</v>
      </c>
      <c r="R32" s="40">
        <v>600</v>
      </c>
      <c r="S32" s="46">
        <v>9.9867000000000008</v>
      </c>
      <c r="T32" s="47">
        <v>1</v>
      </c>
      <c r="U32" s="41">
        <v>1.6639999999999999E-2</v>
      </c>
      <c r="V32" s="47">
        <v>50</v>
      </c>
      <c r="W32" s="41">
        <v>0.83221999999999996</v>
      </c>
      <c r="X32" s="25">
        <v>978</v>
      </c>
      <c r="Y32" s="26">
        <v>100</v>
      </c>
    </row>
    <row r="33" spans="1:25" s="24" customFormat="1" ht="15" customHeight="1" x14ac:dyDescent="0.2">
      <c r="A33" s="22" t="s">
        <v>18</v>
      </c>
      <c r="B33" s="65" t="s">
        <v>45</v>
      </c>
      <c r="C33" s="63">
        <v>663</v>
      </c>
      <c r="D33" s="76">
        <v>0</v>
      </c>
      <c r="E33" s="69">
        <v>0</v>
      </c>
      <c r="F33" s="70">
        <v>0</v>
      </c>
      <c r="G33" s="69">
        <v>0</v>
      </c>
      <c r="H33" s="71">
        <v>33</v>
      </c>
      <c r="I33" s="69">
        <v>5.0152000000000001</v>
      </c>
      <c r="J33" s="70">
        <v>194</v>
      </c>
      <c r="K33" s="69">
        <v>29.483000000000001</v>
      </c>
      <c r="L33" s="70">
        <v>419</v>
      </c>
      <c r="M33" s="69">
        <v>63.677999999999997</v>
      </c>
      <c r="N33" s="71">
        <v>2</v>
      </c>
      <c r="O33" s="69">
        <v>0.30395</v>
      </c>
      <c r="P33" s="75">
        <v>10</v>
      </c>
      <c r="Q33" s="73">
        <v>1.51976</v>
      </c>
      <c r="R33" s="76">
        <v>114</v>
      </c>
      <c r="S33" s="79">
        <v>17.194600000000001</v>
      </c>
      <c r="T33" s="76">
        <v>5</v>
      </c>
      <c r="U33" s="73">
        <v>0.75414999999999999</v>
      </c>
      <c r="V33" s="76">
        <v>19</v>
      </c>
      <c r="W33" s="73">
        <v>2.8657599999999999</v>
      </c>
      <c r="X33" s="80">
        <v>2372</v>
      </c>
      <c r="Y33" s="81">
        <v>100</v>
      </c>
    </row>
    <row r="34" spans="1:25" s="24" customFormat="1" ht="15" customHeight="1" x14ac:dyDescent="0.2">
      <c r="A34" s="22" t="s">
        <v>18</v>
      </c>
      <c r="B34" s="64" t="s">
        <v>46</v>
      </c>
      <c r="C34" s="49">
        <v>0</v>
      </c>
      <c r="D34" s="40">
        <v>0</v>
      </c>
      <c r="E34" s="42">
        <v>0</v>
      </c>
      <c r="F34" s="44">
        <v>0</v>
      </c>
      <c r="G34" s="42">
        <v>0</v>
      </c>
      <c r="H34" s="43">
        <v>0</v>
      </c>
      <c r="I34" s="42">
        <v>0</v>
      </c>
      <c r="J34" s="44">
        <v>0</v>
      </c>
      <c r="K34" s="42">
        <v>0</v>
      </c>
      <c r="L34" s="43">
        <v>0</v>
      </c>
      <c r="M34" s="42">
        <v>0</v>
      </c>
      <c r="N34" s="43">
        <v>0</v>
      </c>
      <c r="O34" s="42">
        <v>0</v>
      </c>
      <c r="P34" s="45">
        <v>0</v>
      </c>
      <c r="Q34" s="41">
        <v>0</v>
      </c>
      <c r="R34" s="47">
        <v>0</v>
      </c>
      <c r="S34" s="46">
        <v>0</v>
      </c>
      <c r="T34" s="47">
        <v>0</v>
      </c>
      <c r="U34" s="41">
        <v>0</v>
      </c>
      <c r="V34" s="47">
        <v>0</v>
      </c>
      <c r="W34" s="41">
        <v>0</v>
      </c>
      <c r="X34" s="25">
        <v>825</v>
      </c>
      <c r="Y34" s="26">
        <v>100</v>
      </c>
    </row>
    <row r="35" spans="1:25" s="24" customFormat="1" ht="15" customHeight="1" x14ac:dyDescent="0.2">
      <c r="A35" s="22" t="s">
        <v>18</v>
      </c>
      <c r="B35" s="65" t="s">
        <v>47</v>
      </c>
      <c r="C35" s="66">
        <v>0</v>
      </c>
      <c r="D35" s="76">
        <v>0</v>
      </c>
      <c r="E35" s="69">
        <v>0</v>
      </c>
      <c r="F35" s="70">
        <v>0</v>
      </c>
      <c r="G35" s="69">
        <v>0</v>
      </c>
      <c r="H35" s="71">
        <v>0</v>
      </c>
      <c r="I35" s="69">
        <v>0</v>
      </c>
      <c r="J35" s="70">
        <v>0</v>
      </c>
      <c r="K35" s="69">
        <v>0</v>
      </c>
      <c r="L35" s="71">
        <v>0</v>
      </c>
      <c r="M35" s="69">
        <v>0</v>
      </c>
      <c r="N35" s="70">
        <v>0</v>
      </c>
      <c r="O35" s="69">
        <v>0</v>
      </c>
      <c r="P35" s="75">
        <v>0</v>
      </c>
      <c r="Q35" s="73">
        <v>0</v>
      </c>
      <c r="R35" s="76">
        <v>0</v>
      </c>
      <c r="S35" s="79">
        <v>0</v>
      </c>
      <c r="T35" s="76">
        <v>0</v>
      </c>
      <c r="U35" s="73">
        <v>0</v>
      </c>
      <c r="V35" s="76">
        <v>0</v>
      </c>
      <c r="W35" s="73">
        <v>0</v>
      </c>
      <c r="X35" s="80">
        <v>1064</v>
      </c>
      <c r="Y35" s="81">
        <v>100</v>
      </c>
    </row>
    <row r="36" spans="1:25" s="24" customFormat="1" ht="15" customHeight="1" x14ac:dyDescent="0.2">
      <c r="A36" s="22" t="s">
        <v>18</v>
      </c>
      <c r="B36" s="64" t="s">
        <v>48</v>
      </c>
      <c r="C36" s="49">
        <v>0</v>
      </c>
      <c r="D36" s="47">
        <v>0</v>
      </c>
      <c r="E36" s="42">
        <v>0</v>
      </c>
      <c r="F36" s="44">
        <v>0</v>
      </c>
      <c r="G36" s="42">
        <v>0</v>
      </c>
      <c r="H36" s="44">
        <v>0</v>
      </c>
      <c r="I36" s="42">
        <v>0</v>
      </c>
      <c r="J36" s="43">
        <v>0</v>
      </c>
      <c r="K36" s="42">
        <v>0</v>
      </c>
      <c r="L36" s="43">
        <v>0</v>
      </c>
      <c r="M36" s="42">
        <v>0</v>
      </c>
      <c r="N36" s="44">
        <v>0</v>
      </c>
      <c r="O36" s="42">
        <v>0</v>
      </c>
      <c r="P36" s="48">
        <v>0</v>
      </c>
      <c r="Q36" s="41">
        <v>0</v>
      </c>
      <c r="R36" s="40">
        <v>0</v>
      </c>
      <c r="S36" s="46">
        <v>0</v>
      </c>
      <c r="T36" s="47">
        <v>0</v>
      </c>
      <c r="U36" s="41">
        <v>0</v>
      </c>
      <c r="V36" s="47">
        <v>0</v>
      </c>
      <c r="W36" s="41">
        <v>0</v>
      </c>
      <c r="X36" s="25">
        <v>658</v>
      </c>
      <c r="Y36" s="26">
        <v>100</v>
      </c>
    </row>
    <row r="37" spans="1:25" s="24" customFormat="1" ht="15" customHeight="1" x14ac:dyDescent="0.2">
      <c r="A37" s="22" t="s">
        <v>18</v>
      </c>
      <c r="B37" s="65" t="s">
        <v>49</v>
      </c>
      <c r="C37" s="63">
        <v>0</v>
      </c>
      <c r="D37" s="68">
        <v>0</v>
      </c>
      <c r="E37" s="69">
        <v>0</v>
      </c>
      <c r="F37" s="70">
        <v>0</v>
      </c>
      <c r="G37" s="69">
        <v>0</v>
      </c>
      <c r="H37" s="70">
        <v>0</v>
      </c>
      <c r="I37" s="69">
        <v>0</v>
      </c>
      <c r="J37" s="70">
        <v>0</v>
      </c>
      <c r="K37" s="69">
        <v>0</v>
      </c>
      <c r="L37" s="70">
        <v>0</v>
      </c>
      <c r="M37" s="69">
        <v>0</v>
      </c>
      <c r="N37" s="71">
        <v>0</v>
      </c>
      <c r="O37" s="69">
        <v>0</v>
      </c>
      <c r="P37" s="75">
        <v>0</v>
      </c>
      <c r="Q37" s="73">
        <v>0</v>
      </c>
      <c r="R37" s="68">
        <v>0</v>
      </c>
      <c r="S37" s="79">
        <v>0</v>
      </c>
      <c r="T37" s="76">
        <v>0</v>
      </c>
      <c r="U37" s="73">
        <v>0</v>
      </c>
      <c r="V37" s="76">
        <v>0</v>
      </c>
      <c r="W37" s="73">
        <v>0</v>
      </c>
      <c r="X37" s="80">
        <v>483</v>
      </c>
      <c r="Y37" s="81">
        <v>100</v>
      </c>
    </row>
    <row r="38" spans="1:25" s="24" customFormat="1" ht="15" customHeight="1" x14ac:dyDescent="0.2">
      <c r="A38" s="22" t="s">
        <v>18</v>
      </c>
      <c r="B38" s="64" t="s">
        <v>50</v>
      </c>
      <c r="C38" s="39">
        <v>0</v>
      </c>
      <c r="D38" s="40">
        <v>0</v>
      </c>
      <c r="E38" s="42">
        <v>0</v>
      </c>
      <c r="F38" s="44">
        <v>0</v>
      </c>
      <c r="G38" s="42">
        <v>0</v>
      </c>
      <c r="H38" s="44">
        <v>0</v>
      </c>
      <c r="I38" s="42">
        <v>0</v>
      </c>
      <c r="J38" s="44">
        <v>0</v>
      </c>
      <c r="K38" s="42">
        <v>0</v>
      </c>
      <c r="L38" s="44">
        <v>0</v>
      </c>
      <c r="M38" s="42">
        <v>0</v>
      </c>
      <c r="N38" s="44">
        <v>0</v>
      </c>
      <c r="O38" s="42">
        <v>0</v>
      </c>
      <c r="P38" s="45">
        <v>0</v>
      </c>
      <c r="Q38" s="41">
        <v>0</v>
      </c>
      <c r="R38" s="40">
        <v>0</v>
      </c>
      <c r="S38" s="46">
        <v>0</v>
      </c>
      <c r="T38" s="47">
        <v>0</v>
      </c>
      <c r="U38" s="41">
        <v>0</v>
      </c>
      <c r="V38" s="47">
        <v>0</v>
      </c>
      <c r="W38" s="41">
        <v>0</v>
      </c>
      <c r="X38" s="25">
        <v>2577</v>
      </c>
      <c r="Y38" s="26">
        <v>100</v>
      </c>
    </row>
    <row r="39" spans="1:25" s="24" customFormat="1" ht="15" customHeight="1" x14ac:dyDescent="0.2">
      <c r="A39" s="22" t="s">
        <v>18</v>
      </c>
      <c r="B39" s="65" t="s">
        <v>51</v>
      </c>
      <c r="C39" s="63">
        <v>0</v>
      </c>
      <c r="D39" s="76">
        <v>0</v>
      </c>
      <c r="E39" s="69">
        <v>0</v>
      </c>
      <c r="F39" s="70">
        <v>0</v>
      </c>
      <c r="G39" s="69">
        <v>0</v>
      </c>
      <c r="H39" s="71">
        <v>0</v>
      </c>
      <c r="I39" s="69">
        <v>0</v>
      </c>
      <c r="J39" s="70">
        <v>0</v>
      </c>
      <c r="K39" s="69">
        <v>0</v>
      </c>
      <c r="L39" s="71">
        <v>0</v>
      </c>
      <c r="M39" s="69">
        <v>0</v>
      </c>
      <c r="N39" s="70">
        <v>0</v>
      </c>
      <c r="O39" s="69">
        <v>0</v>
      </c>
      <c r="P39" s="75">
        <v>0</v>
      </c>
      <c r="Q39" s="73">
        <v>0</v>
      </c>
      <c r="R39" s="68">
        <v>0</v>
      </c>
      <c r="S39" s="79">
        <v>0</v>
      </c>
      <c r="T39" s="68">
        <v>0</v>
      </c>
      <c r="U39" s="73">
        <v>0</v>
      </c>
      <c r="V39" s="68">
        <v>0</v>
      </c>
      <c r="W39" s="73">
        <v>0</v>
      </c>
      <c r="X39" s="80">
        <v>880</v>
      </c>
      <c r="Y39" s="81">
        <v>100</v>
      </c>
    </row>
    <row r="40" spans="1:25" s="24" customFormat="1" ht="15" customHeight="1" x14ac:dyDescent="0.2">
      <c r="A40" s="22" t="s">
        <v>18</v>
      </c>
      <c r="B40" s="64" t="s">
        <v>52</v>
      </c>
      <c r="C40" s="49">
        <v>0</v>
      </c>
      <c r="D40" s="40">
        <v>0</v>
      </c>
      <c r="E40" s="42">
        <v>0</v>
      </c>
      <c r="F40" s="44">
        <v>0</v>
      </c>
      <c r="G40" s="42">
        <v>0</v>
      </c>
      <c r="H40" s="44">
        <v>0</v>
      </c>
      <c r="I40" s="42">
        <v>0</v>
      </c>
      <c r="J40" s="43">
        <v>0</v>
      </c>
      <c r="K40" s="42">
        <v>0</v>
      </c>
      <c r="L40" s="43">
        <v>0</v>
      </c>
      <c r="M40" s="42">
        <v>0</v>
      </c>
      <c r="N40" s="44">
        <v>0</v>
      </c>
      <c r="O40" s="42">
        <v>0</v>
      </c>
      <c r="P40" s="45">
        <v>0</v>
      </c>
      <c r="Q40" s="41">
        <v>0</v>
      </c>
      <c r="R40" s="40">
        <v>0</v>
      </c>
      <c r="S40" s="46">
        <v>0</v>
      </c>
      <c r="T40" s="47">
        <v>0</v>
      </c>
      <c r="U40" s="41">
        <v>0</v>
      </c>
      <c r="V40" s="47">
        <v>0</v>
      </c>
      <c r="W40" s="41">
        <v>0</v>
      </c>
      <c r="X40" s="25">
        <v>4916</v>
      </c>
      <c r="Y40" s="26">
        <v>100</v>
      </c>
    </row>
    <row r="41" spans="1:25" s="24" customFormat="1" ht="15" customHeight="1" x14ac:dyDescent="0.2">
      <c r="A41" s="22" t="s">
        <v>18</v>
      </c>
      <c r="B41" s="65" t="s">
        <v>53</v>
      </c>
      <c r="C41" s="63">
        <v>5</v>
      </c>
      <c r="D41" s="76">
        <v>0</v>
      </c>
      <c r="E41" s="69">
        <v>0</v>
      </c>
      <c r="F41" s="70">
        <v>0</v>
      </c>
      <c r="G41" s="69">
        <v>0</v>
      </c>
      <c r="H41" s="70">
        <v>0</v>
      </c>
      <c r="I41" s="69">
        <v>0</v>
      </c>
      <c r="J41" s="70">
        <v>1</v>
      </c>
      <c r="K41" s="69">
        <v>20</v>
      </c>
      <c r="L41" s="71">
        <v>4</v>
      </c>
      <c r="M41" s="69">
        <v>80</v>
      </c>
      <c r="N41" s="71">
        <v>0</v>
      </c>
      <c r="O41" s="69">
        <v>0</v>
      </c>
      <c r="P41" s="72">
        <v>0</v>
      </c>
      <c r="Q41" s="73">
        <v>0</v>
      </c>
      <c r="R41" s="76">
        <v>1</v>
      </c>
      <c r="S41" s="79">
        <v>20</v>
      </c>
      <c r="T41" s="68">
        <v>0</v>
      </c>
      <c r="U41" s="73">
        <v>0</v>
      </c>
      <c r="V41" s="68">
        <v>0</v>
      </c>
      <c r="W41" s="73">
        <v>0</v>
      </c>
      <c r="X41" s="80">
        <v>2618</v>
      </c>
      <c r="Y41" s="81">
        <v>100</v>
      </c>
    </row>
    <row r="42" spans="1:25" s="24" customFormat="1" ht="15" customHeight="1" x14ac:dyDescent="0.2">
      <c r="A42" s="22" t="s">
        <v>18</v>
      </c>
      <c r="B42" s="64" t="s">
        <v>54</v>
      </c>
      <c r="C42" s="49">
        <v>0</v>
      </c>
      <c r="D42" s="40">
        <v>0</v>
      </c>
      <c r="E42" s="42">
        <v>0</v>
      </c>
      <c r="F42" s="44">
        <v>0</v>
      </c>
      <c r="G42" s="42">
        <v>0</v>
      </c>
      <c r="H42" s="44">
        <v>0</v>
      </c>
      <c r="I42" s="42">
        <v>0</v>
      </c>
      <c r="J42" s="43">
        <v>0</v>
      </c>
      <c r="K42" s="42">
        <v>0</v>
      </c>
      <c r="L42" s="43">
        <v>0</v>
      </c>
      <c r="M42" s="42">
        <v>0</v>
      </c>
      <c r="N42" s="43">
        <v>0</v>
      </c>
      <c r="O42" s="42">
        <v>0</v>
      </c>
      <c r="P42" s="45">
        <v>0</v>
      </c>
      <c r="Q42" s="41">
        <v>0</v>
      </c>
      <c r="R42" s="40">
        <v>0</v>
      </c>
      <c r="S42" s="46">
        <v>0</v>
      </c>
      <c r="T42" s="47">
        <v>0</v>
      </c>
      <c r="U42" s="41">
        <v>0</v>
      </c>
      <c r="V42" s="47">
        <v>0</v>
      </c>
      <c r="W42" s="41">
        <v>0</v>
      </c>
      <c r="X42" s="25">
        <v>481</v>
      </c>
      <c r="Y42" s="26">
        <v>100</v>
      </c>
    </row>
    <row r="43" spans="1:25" s="24" customFormat="1" ht="15" customHeight="1" x14ac:dyDescent="0.2">
      <c r="A43" s="22" t="s">
        <v>18</v>
      </c>
      <c r="B43" s="65" t="s">
        <v>55</v>
      </c>
      <c r="C43" s="63">
        <v>29</v>
      </c>
      <c r="D43" s="68">
        <v>0</v>
      </c>
      <c r="E43" s="69">
        <v>0</v>
      </c>
      <c r="F43" s="70">
        <v>0</v>
      </c>
      <c r="G43" s="69">
        <v>0</v>
      </c>
      <c r="H43" s="71">
        <v>0</v>
      </c>
      <c r="I43" s="69">
        <v>0</v>
      </c>
      <c r="J43" s="70">
        <v>0</v>
      </c>
      <c r="K43" s="69">
        <v>0</v>
      </c>
      <c r="L43" s="70">
        <v>29</v>
      </c>
      <c r="M43" s="69">
        <v>100</v>
      </c>
      <c r="N43" s="70">
        <v>0</v>
      </c>
      <c r="O43" s="69">
        <v>0</v>
      </c>
      <c r="P43" s="72">
        <v>0</v>
      </c>
      <c r="Q43" s="73">
        <v>0</v>
      </c>
      <c r="R43" s="76">
        <v>3</v>
      </c>
      <c r="S43" s="79">
        <v>10.344799999999999</v>
      </c>
      <c r="T43" s="76">
        <v>0</v>
      </c>
      <c r="U43" s="73">
        <v>0</v>
      </c>
      <c r="V43" s="76">
        <v>0</v>
      </c>
      <c r="W43" s="73">
        <v>0</v>
      </c>
      <c r="X43" s="80">
        <v>3631</v>
      </c>
      <c r="Y43" s="81">
        <v>100</v>
      </c>
    </row>
    <row r="44" spans="1:25" s="24" customFormat="1" ht="15" customHeight="1" x14ac:dyDescent="0.2">
      <c r="A44" s="22" t="s">
        <v>18</v>
      </c>
      <c r="B44" s="64" t="s">
        <v>56</v>
      </c>
      <c r="C44" s="39">
        <v>983</v>
      </c>
      <c r="D44" s="40">
        <v>205</v>
      </c>
      <c r="E44" s="42">
        <v>20.875800000000002</v>
      </c>
      <c r="F44" s="43">
        <v>1</v>
      </c>
      <c r="G44" s="42">
        <v>0.10183</v>
      </c>
      <c r="H44" s="44">
        <v>39</v>
      </c>
      <c r="I44" s="42">
        <v>3.9714999999999998</v>
      </c>
      <c r="J44" s="44">
        <v>89</v>
      </c>
      <c r="K44" s="42">
        <v>9.0630000000000006</v>
      </c>
      <c r="L44" s="44">
        <v>585</v>
      </c>
      <c r="M44" s="42">
        <v>59.572000000000003</v>
      </c>
      <c r="N44" s="43">
        <v>1</v>
      </c>
      <c r="O44" s="42">
        <v>0.10183</v>
      </c>
      <c r="P44" s="48">
        <v>62</v>
      </c>
      <c r="Q44" s="41">
        <v>6.31365</v>
      </c>
      <c r="R44" s="47">
        <v>139</v>
      </c>
      <c r="S44" s="46">
        <v>14.1404</v>
      </c>
      <c r="T44" s="47">
        <v>1</v>
      </c>
      <c r="U44" s="41">
        <v>0.10173</v>
      </c>
      <c r="V44" s="47">
        <v>13</v>
      </c>
      <c r="W44" s="41">
        <v>1.3224800000000001</v>
      </c>
      <c r="X44" s="25">
        <v>1815</v>
      </c>
      <c r="Y44" s="26">
        <v>100</v>
      </c>
    </row>
    <row r="45" spans="1:25" s="24" customFormat="1" ht="15" customHeight="1" x14ac:dyDescent="0.2">
      <c r="A45" s="22" t="s">
        <v>18</v>
      </c>
      <c r="B45" s="65" t="s">
        <v>57</v>
      </c>
      <c r="C45" s="63">
        <v>0</v>
      </c>
      <c r="D45" s="76">
        <v>0</v>
      </c>
      <c r="E45" s="69">
        <v>0</v>
      </c>
      <c r="F45" s="70">
        <v>0</v>
      </c>
      <c r="G45" s="69">
        <v>0</v>
      </c>
      <c r="H45" s="71">
        <v>0</v>
      </c>
      <c r="I45" s="69">
        <v>0</v>
      </c>
      <c r="J45" s="70">
        <v>0</v>
      </c>
      <c r="K45" s="69">
        <v>0</v>
      </c>
      <c r="L45" s="71">
        <v>0</v>
      </c>
      <c r="M45" s="69">
        <v>0</v>
      </c>
      <c r="N45" s="70">
        <v>0</v>
      </c>
      <c r="O45" s="69">
        <v>0</v>
      </c>
      <c r="P45" s="72">
        <v>0</v>
      </c>
      <c r="Q45" s="73">
        <v>0</v>
      </c>
      <c r="R45" s="76">
        <v>0</v>
      </c>
      <c r="S45" s="79">
        <v>0</v>
      </c>
      <c r="T45" s="68">
        <v>0</v>
      </c>
      <c r="U45" s="73">
        <v>0</v>
      </c>
      <c r="V45" s="68">
        <v>0</v>
      </c>
      <c r="W45" s="73">
        <v>0</v>
      </c>
      <c r="X45" s="80">
        <v>1283</v>
      </c>
      <c r="Y45" s="81">
        <v>100</v>
      </c>
    </row>
    <row r="46" spans="1:25" s="24" customFormat="1" ht="15" customHeight="1" x14ac:dyDescent="0.2">
      <c r="A46" s="22" t="s">
        <v>18</v>
      </c>
      <c r="B46" s="64" t="s">
        <v>58</v>
      </c>
      <c r="C46" s="39">
        <v>0</v>
      </c>
      <c r="D46" s="40">
        <v>0</v>
      </c>
      <c r="E46" s="42">
        <v>0</v>
      </c>
      <c r="F46" s="44">
        <v>0</v>
      </c>
      <c r="G46" s="42">
        <v>0</v>
      </c>
      <c r="H46" s="44">
        <v>0</v>
      </c>
      <c r="I46" s="42">
        <v>0</v>
      </c>
      <c r="J46" s="44">
        <v>0</v>
      </c>
      <c r="K46" s="42">
        <v>0</v>
      </c>
      <c r="L46" s="43">
        <v>0</v>
      </c>
      <c r="M46" s="42">
        <v>0</v>
      </c>
      <c r="N46" s="43">
        <v>0</v>
      </c>
      <c r="O46" s="42">
        <v>0</v>
      </c>
      <c r="P46" s="48">
        <v>0</v>
      </c>
      <c r="Q46" s="41">
        <v>0</v>
      </c>
      <c r="R46" s="40">
        <v>0</v>
      </c>
      <c r="S46" s="46">
        <v>0</v>
      </c>
      <c r="T46" s="40">
        <v>0</v>
      </c>
      <c r="U46" s="41">
        <v>0</v>
      </c>
      <c r="V46" s="40">
        <v>0</v>
      </c>
      <c r="W46" s="41">
        <v>0</v>
      </c>
      <c r="X46" s="25">
        <v>3027</v>
      </c>
      <c r="Y46" s="26">
        <v>100</v>
      </c>
    </row>
    <row r="47" spans="1:25" s="24" customFormat="1" ht="15" customHeight="1" x14ac:dyDescent="0.2">
      <c r="A47" s="22" t="s">
        <v>18</v>
      </c>
      <c r="B47" s="65" t="s">
        <v>59</v>
      </c>
      <c r="C47" s="66">
        <v>0</v>
      </c>
      <c r="D47" s="68">
        <v>0</v>
      </c>
      <c r="E47" s="69">
        <v>0</v>
      </c>
      <c r="F47" s="71">
        <v>0</v>
      </c>
      <c r="G47" s="69">
        <v>0</v>
      </c>
      <c r="H47" s="71">
        <v>0</v>
      </c>
      <c r="I47" s="69">
        <v>0</v>
      </c>
      <c r="J47" s="71">
        <v>0</v>
      </c>
      <c r="K47" s="69">
        <v>0</v>
      </c>
      <c r="L47" s="71">
        <v>0</v>
      </c>
      <c r="M47" s="69">
        <v>0</v>
      </c>
      <c r="N47" s="70">
        <v>0</v>
      </c>
      <c r="O47" s="69">
        <v>0</v>
      </c>
      <c r="P47" s="72">
        <v>0</v>
      </c>
      <c r="Q47" s="73">
        <v>0</v>
      </c>
      <c r="R47" s="68">
        <v>0</v>
      </c>
      <c r="S47" s="79">
        <v>0</v>
      </c>
      <c r="T47" s="76">
        <v>0</v>
      </c>
      <c r="U47" s="73">
        <v>0</v>
      </c>
      <c r="V47" s="76">
        <v>0</v>
      </c>
      <c r="W47" s="73">
        <v>0</v>
      </c>
      <c r="X47" s="80">
        <v>308</v>
      </c>
      <c r="Y47" s="81">
        <v>100</v>
      </c>
    </row>
    <row r="48" spans="1:25" s="24" customFormat="1" ht="15" customHeight="1" x14ac:dyDescent="0.2">
      <c r="A48" s="22" t="s">
        <v>18</v>
      </c>
      <c r="B48" s="64" t="s">
        <v>60</v>
      </c>
      <c r="C48" s="39">
        <v>0</v>
      </c>
      <c r="D48" s="47">
        <v>0</v>
      </c>
      <c r="E48" s="42">
        <v>0</v>
      </c>
      <c r="F48" s="44">
        <v>0</v>
      </c>
      <c r="G48" s="42">
        <v>0</v>
      </c>
      <c r="H48" s="43">
        <v>0</v>
      </c>
      <c r="I48" s="42">
        <v>0</v>
      </c>
      <c r="J48" s="44">
        <v>0</v>
      </c>
      <c r="K48" s="42">
        <v>0</v>
      </c>
      <c r="L48" s="44">
        <v>0</v>
      </c>
      <c r="M48" s="42">
        <v>0</v>
      </c>
      <c r="N48" s="43">
        <v>0</v>
      </c>
      <c r="O48" s="42">
        <v>0</v>
      </c>
      <c r="P48" s="48">
        <v>0</v>
      </c>
      <c r="Q48" s="41">
        <v>0</v>
      </c>
      <c r="R48" s="47">
        <v>0</v>
      </c>
      <c r="S48" s="46">
        <v>0</v>
      </c>
      <c r="T48" s="47">
        <v>0</v>
      </c>
      <c r="U48" s="41">
        <v>0</v>
      </c>
      <c r="V48" s="47">
        <v>0</v>
      </c>
      <c r="W48" s="41">
        <v>0</v>
      </c>
      <c r="X48" s="25">
        <v>1236</v>
      </c>
      <c r="Y48" s="26">
        <v>100</v>
      </c>
    </row>
    <row r="49" spans="1:25" s="24" customFormat="1" ht="15" customHeight="1" x14ac:dyDescent="0.2">
      <c r="A49" s="22" t="s">
        <v>18</v>
      </c>
      <c r="B49" s="65" t="s">
        <v>61</v>
      </c>
      <c r="C49" s="66">
        <v>0</v>
      </c>
      <c r="D49" s="68">
        <v>0</v>
      </c>
      <c r="E49" s="69">
        <v>0</v>
      </c>
      <c r="F49" s="70">
        <v>0</v>
      </c>
      <c r="G49" s="69">
        <v>0</v>
      </c>
      <c r="H49" s="70">
        <v>0</v>
      </c>
      <c r="I49" s="69">
        <v>0</v>
      </c>
      <c r="J49" s="70">
        <v>0</v>
      </c>
      <c r="K49" s="69">
        <v>0</v>
      </c>
      <c r="L49" s="71">
        <v>0</v>
      </c>
      <c r="M49" s="69">
        <v>0</v>
      </c>
      <c r="N49" s="71">
        <v>0</v>
      </c>
      <c r="O49" s="69">
        <v>0</v>
      </c>
      <c r="P49" s="72">
        <v>0</v>
      </c>
      <c r="Q49" s="73">
        <v>0</v>
      </c>
      <c r="R49" s="76">
        <v>0</v>
      </c>
      <c r="S49" s="79">
        <v>0</v>
      </c>
      <c r="T49" s="76">
        <v>0</v>
      </c>
      <c r="U49" s="73">
        <v>0</v>
      </c>
      <c r="V49" s="76">
        <v>0</v>
      </c>
      <c r="W49" s="73">
        <v>0</v>
      </c>
      <c r="X49" s="80">
        <v>688</v>
      </c>
      <c r="Y49" s="81">
        <v>100</v>
      </c>
    </row>
    <row r="50" spans="1:25" s="24" customFormat="1" ht="15" customHeight="1" x14ac:dyDescent="0.2">
      <c r="A50" s="22" t="s">
        <v>18</v>
      </c>
      <c r="B50" s="64" t="s">
        <v>62</v>
      </c>
      <c r="C50" s="39">
        <v>888</v>
      </c>
      <c r="D50" s="40">
        <v>6</v>
      </c>
      <c r="E50" s="42">
        <v>0.67949999999999999</v>
      </c>
      <c r="F50" s="44">
        <v>1</v>
      </c>
      <c r="G50" s="42">
        <v>0.11325</v>
      </c>
      <c r="H50" s="43">
        <v>12</v>
      </c>
      <c r="I50" s="42">
        <v>1.359</v>
      </c>
      <c r="J50" s="44">
        <v>313</v>
      </c>
      <c r="K50" s="42">
        <v>35.447000000000003</v>
      </c>
      <c r="L50" s="44">
        <v>540</v>
      </c>
      <c r="M50" s="42">
        <v>61.155000000000001</v>
      </c>
      <c r="N50" s="43">
        <v>0</v>
      </c>
      <c r="O50" s="42">
        <v>0</v>
      </c>
      <c r="P50" s="48">
        <v>11</v>
      </c>
      <c r="Q50" s="41">
        <v>1.2457499999999999</v>
      </c>
      <c r="R50" s="40">
        <v>149</v>
      </c>
      <c r="S50" s="46">
        <v>16.779299999999999</v>
      </c>
      <c r="T50" s="40">
        <v>5</v>
      </c>
      <c r="U50" s="41">
        <v>0.56306</v>
      </c>
      <c r="V50" s="40">
        <v>5</v>
      </c>
      <c r="W50" s="41">
        <v>0.56306</v>
      </c>
      <c r="X50" s="25">
        <v>1818</v>
      </c>
      <c r="Y50" s="26">
        <v>100</v>
      </c>
    </row>
    <row r="51" spans="1:25" s="24" customFormat="1" ht="15" customHeight="1" x14ac:dyDescent="0.2">
      <c r="A51" s="22" t="s">
        <v>18</v>
      </c>
      <c r="B51" s="65" t="s">
        <v>63</v>
      </c>
      <c r="C51" s="63">
        <v>2780</v>
      </c>
      <c r="D51" s="68">
        <v>11</v>
      </c>
      <c r="E51" s="69">
        <v>0.41560000000000002</v>
      </c>
      <c r="F51" s="71">
        <v>10</v>
      </c>
      <c r="G51" s="69">
        <v>0.37779000000000001</v>
      </c>
      <c r="H51" s="70">
        <v>877</v>
      </c>
      <c r="I51" s="69">
        <v>33.131799999999998</v>
      </c>
      <c r="J51" s="70">
        <v>676</v>
      </c>
      <c r="K51" s="69">
        <v>25.538</v>
      </c>
      <c r="L51" s="70">
        <v>980</v>
      </c>
      <c r="M51" s="69">
        <v>37.023000000000003</v>
      </c>
      <c r="N51" s="71">
        <v>2</v>
      </c>
      <c r="O51" s="69">
        <v>7.5560000000000002E-2</v>
      </c>
      <c r="P51" s="72">
        <v>91</v>
      </c>
      <c r="Q51" s="73">
        <v>3.4378500000000001</v>
      </c>
      <c r="R51" s="68">
        <v>294</v>
      </c>
      <c r="S51" s="79">
        <v>10.5755</v>
      </c>
      <c r="T51" s="68">
        <v>133</v>
      </c>
      <c r="U51" s="73">
        <v>4.7841699999999996</v>
      </c>
      <c r="V51" s="68">
        <v>124</v>
      </c>
      <c r="W51" s="73">
        <v>4.4604299999999997</v>
      </c>
      <c r="X51" s="80">
        <v>8616</v>
      </c>
      <c r="Y51" s="81">
        <v>100</v>
      </c>
    </row>
    <row r="52" spans="1:25" s="24" customFormat="1" ht="15" customHeight="1" x14ac:dyDescent="0.2">
      <c r="A52" s="22" t="s">
        <v>18</v>
      </c>
      <c r="B52" s="64" t="s">
        <v>64</v>
      </c>
      <c r="C52" s="39">
        <v>0</v>
      </c>
      <c r="D52" s="47">
        <v>0</v>
      </c>
      <c r="E52" s="42">
        <v>0</v>
      </c>
      <c r="F52" s="44">
        <v>0</v>
      </c>
      <c r="G52" s="42">
        <v>0</v>
      </c>
      <c r="H52" s="43">
        <v>0</v>
      </c>
      <c r="I52" s="42">
        <v>0</v>
      </c>
      <c r="J52" s="43">
        <v>0</v>
      </c>
      <c r="K52" s="42">
        <v>0</v>
      </c>
      <c r="L52" s="44">
        <v>0</v>
      </c>
      <c r="M52" s="42">
        <v>0</v>
      </c>
      <c r="N52" s="43">
        <v>0</v>
      </c>
      <c r="O52" s="42">
        <v>0</v>
      </c>
      <c r="P52" s="45">
        <v>0</v>
      </c>
      <c r="Q52" s="41">
        <v>0</v>
      </c>
      <c r="R52" s="40">
        <v>0</v>
      </c>
      <c r="S52" s="46">
        <v>0</v>
      </c>
      <c r="T52" s="40">
        <v>0</v>
      </c>
      <c r="U52" s="41">
        <v>0</v>
      </c>
      <c r="V52" s="40">
        <v>0</v>
      </c>
      <c r="W52" s="41">
        <v>0</v>
      </c>
      <c r="X52" s="25">
        <v>1009</v>
      </c>
      <c r="Y52" s="26">
        <v>100</v>
      </c>
    </row>
    <row r="53" spans="1:25" s="24" customFormat="1" ht="15" customHeight="1" x14ac:dyDescent="0.2">
      <c r="A53" s="22" t="s">
        <v>18</v>
      </c>
      <c r="B53" s="65" t="s">
        <v>65</v>
      </c>
      <c r="C53" s="66">
        <v>0</v>
      </c>
      <c r="D53" s="76">
        <v>0</v>
      </c>
      <c r="E53" s="69">
        <v>0</v>
      </c>
      <c r="F53" s="70">
        <v>0</v>
      </c>
      <c r="G53" s="69">
        <v>0</v>
      </c>
      <c r="H53" s="71">
        <v>0</v>
      </c>
      <c r="I53" s="69">
        <v>0</v>
      </c>
      <c r="J53" s="70">
        <v>0</v>
      </c>
      <c r="K53" s="69">
        <v>0</v>
      </c>
      <c r="L53" s="71">
        <v>0</v>
      </c>
      <c r="M53" s="69">
        <v>0</v>
      </c>
      <c r="N53" s="71">
        <v>0</v>
      </c>
      <c r="O53" s="69">
        <v>0</v>
      </c>
      <c r="P53" s="72">
        <v>0</v>
      </c>
      <c r="Q53" s="73">
        <v>0</v>
      </c>
      <c r="R53" s="68">
        <v>0</v>
      </c>
      <c r="S53" s="79">
        <v>0</v>
      </c>
      <c r="T53" s="76">
        <v>0</v>
      </c>
      <c r="U53" s="73">
        <v>0</v>
      </c>
      <c r="V53" s="76">
        <v>0</v>
      </c>
      <c r="W53" s="73">
        <v>0</v>
      </c>
      <c r="X53" s="80">
        <v>306</v>
      </c>
      <c r="Y53" s="81">
        <v>100</v>
      </c>
    </row>
    <row r="54" spans="1:25" s="24" customFormat="1" ht="15" customHeight="1" x14ac:dyDescent="0.2">
      <c r="A54" s="22" t="s">
        <v>18</v>
      </c>
      <c r="B54" s="64" t="s">
        <v>66</v>
      </c>
      <c r="C54" s="39">
        <v>0</v>
      </c>
      <c r="D54" s="47">
        <v>0</v>
      </c>
      <c r="E54" s="42">
        <v>0</v>
      </c>
      <c r="F54" s="44">
        <v>0</v>
      </c>
      <c r="G54" s="77">
        <v>0</v>
      </c>
      <c r="H54" s="43">
        <v>0</v>
      </c>
      <c r="I54" s="77">
        <v>0</v>
      </c>
      <c r="J54" s="44">
        <v>0</v>
      </c>
      <c r="K54" s="42">
        <v>0</v>
      </c>
      <c r="L54" s="44">
        <v>0</v>
      </c>
      <c r="M54" s="42">
        <v>0</v>
      </c>
      <c r="N54" s="44">
        <v>0</v>
      </c>
      <c r="O54" s="42">
        <v>0</v>
      </c>
      <c r="P54" s="48">
        <v>0</v>
      </c>
      <c r="Q54" s="41">
        <v>0</v>
      </c>
      <c r="R54" s="47">
        <v>0</v>
      </c>
      <c r="S54" s="46">
        <v>0</v>
      </c>
      <c r="T54" s="40">
        <v>0</v>
      </c>
      <c r="U54" s="41">
        <v>0</v>
      </c>
      <c r="V54" s="40">
        <v>0</v>
      </c>
      <c r="W54" s="41">
        <v>0</v>
      </c>
      <c r="X54" s="25">
        <v>1971</v>
      </c>
      <c r="Y54" s="26">
        <v>100</v>
      </c>
    </row>
    <row r="55" spans="1:25" s="24" customFormat="1" ht="15" customHeight="1" x14ac:dyDescent="0.2">
      <c r="A55" s="22" t="s">
        <v>18</v>
      </c>
      <c r="B55" s="65" t="s">
        <v>67</v>
      </c>
      <c r="C55" s="63">
        <v>0</v>
      </c>
      <c r="D55" s="68">
        <v>0</v>
      </c>
      <c r="E55" s="69">
        <v>0</v>
      </c>
      <c r="F55" s="70">
        <v>0</v>
      </c>
      <c r="G55" s="69">
        <v>0</v>
      </c>
      <c r="H55" s="71">
        <v>0</v>
      </c>
      <c r="I55" s="69">
        <v>0</v>
      </c>
      <c r="J55" s="71">
        <v>0</v>
      </c>
      <c r="K55" s="69">
        <v>0</v>
      </c>
      <c r="L55" s="70">
        <v>0</v>
      </c>
      <c r="M55" s="69">
        <v>0</v>
      </c>
      <c r="N55" s="70">
        <v>0</v>
      </c>
      <c r="O55" s="69">
        <v>0</v>
      </c>
      <c r="P55" s="75">
        <v>0</v>
      </c>
      <c r="Q55" s="73">
        <v>0</v>
      </c>
      <c r="R55" s="76">
        <v>0</v>
      </c>
      <c r="S55" s="79">
        <v>0</v>
      </c>
      <c r="T55" s="68">
        <v>0</v>
      </c>
      <c r="U55" s="73">
        <v>0</v>
      </c>
      <c r="V55" s="68">
        <v>0</v>
      </c>
      <c r="W55" s="73">
        <v>0</v>
      </c>
      <c r="X55" s="80">
        <v>2305</v>
      </c>
      <c r="Y55" s="81">
        <v>100</v>
      </c>
    </row>
    <row r="56" spans="1:25" s="24" customFormat="1" ht="15" customHeight="1" x14ac:dyDescent="0.2">
      <c r="A56" s="22" t="s">
        <v>18</v>
      </c>
      <c r="B56" s="64" t="s">
        <v>68</v>
      </c>
      <c r="C56" s="39">
        <v>0</v>
      </c>
      <c r="D56" s="40">
        <v>0</v>
      </c>
      <c r="E56" s="42">
        <v>0</v>
      </c>
      <c r="F56" s="44">
        <v>0</v>
      </c>
      <c r="G56" s="42">
        <v>0</v>
      </c>
      <c r="H56" s="44">
        <v>0</v>
      </c>
      <c r="I56" s="42">
        <v>0</v>
      </c>
      <c r="J56" s="43">
        <v>0</v>
      </c>
      <c r="K56" s="42">
        <v>0</v>
      </c>
      <c r="L56" s="44">
        <v>0</v>
      </c>
      <c r="M56" s="42">
        <v>0</v>
      </c>
      <c r="N56" s="43">
        <v>0</v>
      </c>
      <c r="O56" s="42">
        <v>0</v>
      </c>
      <c r="P56" s="45">
        <v>0</v>
      </c>
      <c r="Q56" s="41">
        <v>0</v>
      </c>
      <c r="R56" s="47">
        <v>0</v>
      </c>
      <c r="S56" s="46">
        <v>0</v>
      </c>
      <c r="T56" s="47">
        <v>0</v>
      </c>
      <c r="U56" s="41">
        <v>0</v>
      </c>
      <c r="V56" s="47">
        <v>0</v>
      </c>
      <c r="W56" s="41">
        <v>0</v>
      </c>
      <c r="X56" s="25">
        <v>720</v>
      </c>
      <c r="Y56" s="26">
        <v>100</v>
      </c>
    </row>
    <row r="57" spans="1:25" s="24" customFormat="1" ht="15" customHeight="1" x14ac:dyDescent="0.2">
      <c r="A57" s="22" t="s">
        <v>18</v>
      </c>
      <c r="B57" s="65" t="s">
        <v>69</v>
      </c>
      <c r="C57" s="63">
        <v>0</v>
      </c>
      <c r="D57" s="68">
        <v>0</v>
      </c>
      <c r="E57" s="69">
        <v>0</v>
      </c>
      <c r="F57" s="71">
        <v>0</v>
      </c>
      <c r="G57" s="69">
        <v>0</v>
      </c>
      <c r="H57" s="70">
        <v>0</v>
      </c>
      <c r="I57" s="69">
        <v>0</v>
      </c>
      <c r="J57" s="70">
        <v>0</v>
      </c>
      <c r="K57" s="69">
        <v>0</v>
      </c>
      <c r="L57" s="70">
        <v>0</v>
      </c>
      <c r="M57" s="69">
        <v>0</v>
      </c>
      <c r="N57" s="70">
        <v>0</v>
      </c>
      <c r="O57" s="69">
        <v>0</v>
      </c>
      <c r="P57" s="75">
        <v>0</v>
      </c>
      <c r="Q57" s="73">
        <v>0</v>
      </c>
      <c r="R57" s="76">
        <v>0</v>
      </c>
      <c r="S57" s="79">
        <v>0</v>
      </c>
      <c r="T57" s="76">
        <v>0</v>
      </c>
      <c r="U57" s="73">
        <v>0</v>
      </c>
      <c r="V57" s="76">
        <v>0</v>
      </c>
      <c r="W57" s="73">
        <v>0</v>
      </c>
      <c r="X57" s="80">
        <v>2232</v>
      </c>
      <c r="Y57" s="81">
        <v>100</v>
      </c>
    </row>
    <row r="58" spans="1:25" s="24" customFormat="1" ht="15" customHeight="1" thickBot="1" x14ac:dyDescent="0.25">
      <c r="A58" s="22" t="s">
        <v>18</v>
      </c>
      <c r="B58" s="67" t="s">
        <v>70</v>
      </c>
      <c r="C58" s="50">
        <v>0</v>
      </c>
      <c r="D58" s="53">
        <v>0</v>
      </c>
      <c r="E58" s="54">
        <v>0</v>
      </c>
      <c r="F58" s="55">
        <v>0</v>
      </c>
      <c r="G58" s="54">
        <v>0</v>
      </c>
      <c r="H58" s="56">
        <v>0</v>
      </c>
      <c r="I58" s="54">
        <v>0</v>
      </c>
      <c r="J58" s="55">
        <v>0</v>
      </c>
      <c r="K58" s="54">
        <v>0</v>
      </c>
      <c r="L58" s="55">
        <v>0</v>
      </c>
      <c r="M58" s="54">
        <v>0</v>
      </c>
      <c r="N58" s="55">
        <v>0</v>
      </c>
      <c r="O58" s="54">
        <v>0</v>
      </c>
      <c r="P58" s="78">
        <v>0</v>
      </c>
      <c r="Q58" s="52">
        <v>0</v>
      </c>
      <c r="R58" s="51">
        <v>0</v>
      </c>
      <c r="S58" s="57">
        <v>0</v>
      </c>
      <c r="T58" s="51">
        <v>0</v>
      </c>
      <c r="U58" s="52">
        <v>0</v>
      </c>
      <c r="V58" s="51">
        <v>0</v>
      </c>
      <c r="W58" s="52">
        <v>0</v>
      </c>
      <c r="X58" s="27">
        <v>365</v>
      </c>
      <c r="Y58" s="28">
        <v>100</v>
      </c>
    </row>
    <row r="59" spans="1:25" s="24" customFormat="1" ht="15" customHeight="1" x14ac:dyDescent="0.2">
      <c r="A59" s="22"/>
      <c r="B59" s="29"/>
      <c r="C59" s="30"/>
      <c r="D59" s="30"/>
      <c r="E59" s="30"/>
      <c r="F59" s="30"/>
      <c r="G59" s="30"/>
      <c r="H59" s="30"/>
      <c r="I59" s="30"/>
      <c r="J59" s="30"/>
      <c r="K59" s="30"/>
      <c r="L59" s="30"/>
      <c r="M59" s="30"/>
      <c r="N59" s="30"/>
      <c r="O59" s="30"/>
      <c r="P59" s="30"/>
      <c r="Q59" s="30"/>
      <c r="R59" s="30"/>
      <c r="S59" s="30"/>
      <c r="T59" s="30"/>
      <c r="U59" s="30"/>
      <c r="V59" s="31"/>
      <c r="W59" s="23"/>
      <c r="X59" s="30"/>
      <c r="Y59" s="30"/>
    </row>
    <row r="60" spans="1:25" s="24" customFormat="1" ht="15" customHeight="1" x14ac:dyDescent="0.2">
      <c r="A60" s="22"/>
      <c r="B60" s="29" t="s">
        <v>71</v>
      </c>
      <c r="C60" s="31"/>
      <c r="D60" s="31"/>
      <c r="E60" s="31"/>
      <c r="F60" s="31"/>
      <c r="G60" s="31"/>
      <c r="H60" s="30"/>
      <c r="I60" s="30"/>
      <c r="J60" s="30"/>
      <c r="K60" s="30"/>
      <c r="L60" s="30"/>
      <c r="M60" s="30"/>
      <c r="N60" s="30"/>
      <c r="O60" s="30"/>
      <c r="P60" s="30"/>
      <c r="Q60" s="30"/>
      <c r="R60" s="30"/>
      <c r="S60" s="30"/>
      <c r="T60" s="30"/>
      <c r="U60" s="30"/>
      <c r="V60" s="31"/>
      <c r="W60" s="31"/>
      <c r="X60" s="30"/>
      <c r="Y60" s="30"/>
    </row>
    <row r="61" spans="1:25" s="24" customFormat="1" ht="15" customHeight="1" x14ac:dyDescent="0.2">
      <c r="A61" s="22"/>
      <c r="B61" s="32" t="s">
        <v>72</v>
      </c>
      <c r="C61" s="31"/>
      <c r="D61" s="31"/>
      <c r="E61" s="31"/>
      <c r="F61" s="31"/>
      <c r="G61" s="31"/>
      <c r="H61" s="30"/>
      <c r="I61" s="30"/>
      <c r="J61" s="30"/>
      <c r="K61" s="30"/>
      <c r="L61" s="30"/>
      <c r="M61" s="30"/>
      <c r="N61" s="30"/>
      <c r="O61" s="30"/>
      <c r="P61" s="30"/>
      <c r="Q61" s="30"/>
      <c r="R61" s="30"/>
      <c r="S61" s="30"/>
      <c r="T61" s="30"/>
      <c r="U61" s="30"/>
      <c r="V61" s="31"/>
      <c r="W61" s="31"/>
      <c r="X61" s="30"/>
      <c r="Y61" s="30"/>
    </row>
    <row r="62" spans="1:25" s="24" customFormat="1" ht="15" customHeight="1" x14ac:dyDescent="0.2">
      <c r="A62" s="22"/>
      <c r="B62" s="32" t="s">
        <v>73</v>
      </c>
      <c r="C62" s="31"/>
      <c r="D62" s="31"/>
      <c r="E62" s="31"/>
      <c r="F62" s="31"/>
      <c r="G62" s="31"/>
      <c r="H62" s="30"/>
      <c r="I62" s="30"/>
      <c r="J62" s="30"/>
      <c r="K62" s="30"/>
      <c r="L62" s="30"/>
      <c r="M62" s="30"/>
      <c r="N62" s="30"/>
      <c r="O62" s="30"/>
      <c r="P62" s="30"/>
      <c r="Q62" s="30"/>
      <c r="R62" s="30"/>
      <c r="S62" s="30"/>
      <c r="T62" s="30"/>
      <c r="U62" s="30"/>
      <c r="V62" s="31"/>
      <c r="W62" s="31"/>
      <c r="X62" s="30"/>
      <c r="Y62" s="30"/>
    </row>
    <row r="63" spans="1:25" s="24" customFormat="1" ht="15" customHeight="1" x14ac:dyDescent="0.2">
      <c r="A63" s="22"/>
      <c r="B63" s="32" t="str">
        <f>CONCATENATE("NOTE: Table reads (for US Totals):  Of all ",TEXT(C7,"#,##0")," public school female students with and without disabilities who received ",LOWER(A7),", ",TEXT(T7,"#,##0")," (",TEXT(U7,"0.0"),"%) were served solely under Section 504 and ",TEXT(R7,"#,##0")," (",TEXT(S7,"0.0"),"%) were served under IDEA.")</f>
        <v>NOTE: Table reads (for US Totals):  Of all 18,250 public school female students with and without disabilities who received corporal punishment, 263 (1.4%) were served solely under Section 504 and 2,079 (11.4%) were served under IDEA.</v>
      </c>
      <c r="C63" s="31"/>
      <c r="D63" s="31"/>
      <c r="E63" s="31"/>
      <c r="F63" s="31"/>
      <c r="G63" s="31"/>
      <c r="H63" s="30"/>
      <c r="I63" s="30"/>
      <c r="J63" s="30"/>
      <c r="K63" s="30"/>
      <c r="L63" s="30"/>
      <c r="M63" s="30"/>
      <c r="N63" s="30"/>
      <c r="O63" s="30"/>
      <c r="P63" s="30"/>
      <c r="Q63" s="30"/>
      <c r="R63" s="30"/>
      <c r="S63" s="30"/>
      <c r="T63" s="30"/>
      <c r="U63" s="30"/>
      <c r="V63" s="31"/>
      <c r="W63" s="23"/>
      <c r="X63" s="30"/>
      <c r="Y63" s="30"/>
    </row>
    <row r="64" spans="1:25" s="24" customFormat="1" ht="15" customHeight="1" x14ac:dyDescent="0.2">
      <c r="A64" s="22"/>
      <c r="B64" s="32" t="str">
        <f>CONCATENATE("            Table reads (for US Race/Ethnicity):  Of all ",TEXT(A3,"#,##0")," public school female students without and with disabilities served under IDEA who received ",LOWER(A7), ", ",TEXT(D7,"#,##0")," (",TEXT(E7,"0.0"),"%) were American Indian or Alaska Native.")</f>
        <v xml:space="preserve">            Table reads (for US Race/Ethnicity):  Of all 17,987 public school female students without and with disabilities served under IDEA who received corporal punishment, 279 (1.6%) were American Indian or Alaska Native.</v>
      </c>
      <c r="C64" s="31"/>
      <c r="D64" s="31"/>
      <c r="E64" s="31"/>
      <c r="F64" s="31"/>
      <c r="G64" s="31"/>
      <c r="H64" s="30"/>
      <c r="I64" s="30"/>
      <c r="J64" s="30"/>
      <c r="K64" s="30"/>
      <c r="L64" s="30"/>
      <c r="M64" s="30"/>
      <c r="N64" s="30"/>
      <c r="O64" s="30"/>
      <c r="P64" s="30"/>
      <c r="Q64" s="30"/>
      <c r="R64" s="30"/>
      <c r="S64" s="30"/>
      <c r="T64" s="30"/>
      <c r="U64" s="30"/>
      <c r="V64" s="31"/>
      <c r="W64" s="31"/>
      <c r="X64" s="30"/>
      <c r="Y64" s="30"/>
    </row>
    <row r="65" spans="1:26" s="24" customFormat="1" ht="15" customHeight="1" x14ac:dyDescent="0.2">
      <c r="A65" s="22"/>
      <c r="B65" s="83" t="s">
        <v>74</v>
      </c>
      <c r="C65" s="83"/>
      <c r="D65" s="83"/>
      <c r="E65" s="83"/>
      <c r="F65" s="83"/>
      <c r="G65" s="83"/>
      <c r="H65" s="83"/>
      <c r="I65" s="83"/>
      <c r="J65" s="83"/>
      <c r="K65" s="83"/>
      <c r="L65" s="83"/>
      <c r="M65" s="83"/>
      <c r="N65" s="83"/>
      <c r="O65" s="83"/>
      <c r="P65" s="83"/>
      <c r="Q65" s="83"/>
      <c r="R65" s="83"/>
      <c r="S65" s="83"/>
      <c r="T65" s="83"/>
      <c r="U65" s="83"/>
      <c r="V65" s="83"/>
      <c r="W65" s="83"/>
      <c r="X65" s="30"/>
      <c r="Y65" s="30"/>
    </row>
    <row r="66" spans="1:26" s="35" customFormat="1" ht="14.1" customHeight="1" x14ac:dyDescent="0.2">
      <c r="A66" s="38"/>
      <c r="B66" s="83" t="s">
        <v>75</v>
      </c>
      <c r="C66" s="83"/>
      <c r="D66" s="83"/>
      <c r="E66" s="83"/>
      <c r="F66" s="83"/>
      <c r="G66" s="83"/>
      <c r="H66" s="83"/>
      <c r="I66" s="83"/>
      <c r="J66" s="83"/>
      <c r="K66" s="83"/>
      <c r="L66" s="83"/>
      <c r="M66" s="83"/>
      <c r="N66" s="83"/>
      <c r="O66" s="83"/>
      <c r="P66" s="83"/>
      <c r="Q66" s="83"/>
      <c r="R66" s="83"/>
      <c r="S66" s="83"/>
      <c r="T66" s="83"/>
      <c r="U66" s="83"/>
      <c r="V66" s="83"/>
      <c r="W66" s="83"/>
      <c r="X66" s="34"/>
      <c r="Y66" s="33"/>
    </row>
    <row r="68" spans="1:26" ht="15" customHeight="1" x14ac:dyDescent="0.2">
      <c r="B68" s="37"/>
      <c r="C68" s="37"/>
      <c r="D68" s="37"/>
      <c r="E68" s="37"/>
      <c r="F68" s="37"/>
      <c r="G68" s="37"/>
      <c r="H68" s="37"/>
      <c r="I68" s="37"/>
      <c r="J68" s="37"/>
      <c r="K68" s="37"/>
      <c r="L68" s="37"/>
      <c r="M68" s="37"/>
      <c r="N68" s="37"/>
      <c r="O68" s="37"/>
      <c r="P68" s="37"/>
      <c r="Q68" s="37"/>
      <c r="R68" s="37"/>
      <c r="S68" s="37"/>
      <c r="T68" s="37"/>
      <c r="U68" s="37"/>
      <c r="V68" s="37"/>
    </row>
    <row r="69" spans="1:26" s="37" customFormat="1" ht="15" customHeight="1" x14ac:dyDescent="0.2">
      <c r="B69" s="6"/>
      <c r="C69" s="6"/>
      <c r="D69" s="6"/>
      <c r="E69" s="6"/>
      <c r="F69" s="6"/>
      <c r="G69" s="6"/>
      <c r="H69" s="6"/>
      <c r="I69" s="6"/>
      <c r="J69" s="6"/>
      <c r="K69" s="6"/>
      <c r="L69" s="6"/>
      <c r="M69" s="6"/>
      <c r="N69" s="6"/>
      <c r="O69" s="6"/>
      <c r="P69" s="6"/>
      <c r="Q69" s="6"/>
      <c r="R69" s="6"/>
      <c r="S69" s="6"/>
      <c r="T69" s="6"/>
      <c r="U69" s="6"/>
      <c r="V69" s="5"/>
      <c r="Y69" s="5"/>
      <c r="Z69" s="61"/>
    </row>
    <row r="70" spans="1:26" ht="15" customHeight="1" x14ac:dyDescent="0.2">
      <c r="B70" s="58"/>
      <c r="C70" s="59"/>
      <c r="D70" s="59"/>
      <c r="E70" s="59"/>
      <c r="F70" s="59"/>
      <c r="G70" s="59"/>
      <c r="H70" s="59"/>
      <c r="I70" s="5"/>
      <c r="J70" s="5"/>
      <c r="K70" s="5"/>
      <c r="L70" s="5"/>
      <c r="M70" s="5"/>
      <c r="N70" s="5"/>
      <c r="O70" s="5"/>
      <c r="P70" s="5"/>
      <c r="Q70" s="5"/>
      <c r="R70" s="5"/>
      <c r="S70" s="5"/>
      <c r="T70" s="5"/>
      <c r="U70" s="5"/>
      <c r="V70" s="60"/>
      <c r="W70" s="61"/>
    </row>
    <row r="71" spans="1:26" ht="15" customHeight="1" x14ac:dyDescent="0.2">
      <c r="X71" s="5"/>
    </row>
  </sheetData>
  <sortState ref="B8:Y58">
    <sortCondition ref="B8:B58"/>
  </sortState>
  <mergeCells count="16">
    <mergeCell ref="B2:W2"/>
    <mergeCell ref="B4:B5"/>
    <mergeCell ref="C4:C5"/>
    <mergeCell ref="T4:U5"/>
    <mergeCell ref="R4:S5"/>
    <mergeCell ref="D4:Q4"/>
    <mergeCell ref="V4:W5"/>
    <mergeCell ref="X4:X5"/>
    <mergeCell ref="Y4:Y5"/>
    <mergeCell ref="D5:E5"/>
    <mergeCell ref="F5:G5"/>
    <mergeCell ref="H5:I5"/>
    <mergeCell ref="J5:K5"/>
    <mergeCell ref="L5:M5"/>
    <mergeCell ref="N5:O5"/>
    <mergeCell ref="P5:Q5"/>
  </mergeCells>
  <printOptions horizontalCentered="1"/>
  <pageMargins left="0.25" right="0.25" top="0.75" bottom="0.75" header="0.3" footer="0.3"/>
  <pageSetup scale="47"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zoomScale="80" zoomScaleNormal="80" workbookViewId="0"/>
  </sheetViews>
  <sheetFormatPr defaultColWidth="10.140625" defaultRowHeight="14.25" x14ac:dyDescent="0.2"/>
  <cols>
    <col min="1" max="1" width="3.140625" style="36" customWidth="1"/>
    <col min="2" max="2" width="19.28515625" style="6" customWidth="1"/>
    <col min="3" max="21" width="13.140625" style="6" customWidth="1"/>
    <col min="22" max="22" width="13.140625" style="5" customWidth="1"/>
    <col min="23" max="23" width="13.140625" style="37" customWidth="1"/>
    <col min="24" max="25" width="13.140625" style="6" customWidth="1"/>
    <col min="26" max="16384" width="10.140625" style="38"/>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97" t="str">
        <f>CONCATENATE("Number and percentage of public school students with disabilities receiving ",LOWER(A7), " by disability status, race/ethnicity, and English proficiency, by state: School Year 2015-16")</f>
        <v>Number and percentage of public school students with disabilities receiving corporal punishment by disability status, race/ethnicity,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98" t="s">
        <v>0</v>
      </c>
      <c r="C4" s="100" t="s">
        <v>77</v>
      </c>
      <c r="D4" s="93" t="s">
        <v>4</v>
      </c>
      <c r="E4" s="94"/>
      <c r="F4" s="93" t="s">
        <v>3</v>
      </c>
      <c r="G4" s="94"/>
      <c r="H4" s="102" t="s">
        <v>78</v>
      </c>
      <c r="I4" s="103"/>
      <c r="J4" s="103"/>
      <c r="K4" s="103"/>
      <c r="L4" s="103"/>
      <c r="M4" s="103"/>
      <c r="N4" s="103"/>
      <c r="O4" s="103"/>
      <c r="P4" s="103"/>
      <c r="Q4" s="103"/>
      <c r="R4" s="103"/>
      <c r="S4" s="103"/>
      <c r="T4" s="103"/>
      <c r="U4" s="104"/>
      <c r="V4" s="93" t="s">
        <v>79</v>
      </c>
      <c r="W4" s="94"/>
      <c r="X4" s="84" t="s">
        <v>6</v>
      </c>
      <c r="Y4" s="86" t="s">
        <v>7</v>
      </c>
    </row>
    <row r="5" spans="1:25" s="12" customFormat="1" ht="24.95" customHeight="1" x14ac:dyDescent="0.2">
      <c r="A5" s="11"/>
      <c r="B5" s="99"/>
      <c r="C5" s="101"/>
      <c r="D5" s="95"/>
      <c r="E5" s="96"/>
      <c r="F5" s="95"/>
      <c r="G5" s="96"/>
      <c r="H5" s="88" t="s">
        <v>8</v>
      </c>
      <c r="I5" s="89"/>
      <c r="J5" s="90" t="s">
        <v>9</v>
      </c>
      <c r="K5" s="89"/>
      <c r="L5" s="91" t="s">
        <v>10</v>
      </c>
      <c r="M5" s="89"/>
      <c r="N5" s="91" t="s">
        <v>11</v>
      </c>
      <c r="O5" s="89"/>
      <c r="P5" s="91" t="s">
        <v>12</v>
      </c>
      <c r="Q5" s="89"/>
      <c r="R5" s="91" t="s">
        <v>13</v>
      </c>
      <c r="S5" s="89"/>
      <c r="T5" s="91" t="s">
        <v>14</v>
      </c>
      <c r="U5" s="92"/>
      <c r="V5" s="95"/>
      <c r="W5" s="96"/>
      <c r="X5" s="85"/>
      <c r="Y5" s="87"/>
    </row>
    <row r="6" spans="1:25" s="12" customFormat="1" ht="15" customHeight="1" thickBot="1" x14ac:dyDescent="0.25">
      <c r="A6" s="11"/>
      <c r="B6" s="13"/>
      <c r="C6" s="14"/>
      <c r="D6" s="15" t="s">
        <v>15</v>
      </c>
      <c r="E6" s="16" t="s">
        <v>17</v>
      </c>
      <c r="F6" s="15" t="s">
        <v>15</v>
      </c>
      <c r="G6" s="16" t="s">
        <v>17</v>
      </c>
      <c r="H6" s="15" t="s">
        <v>15</v>
      </c>
      <c r="I6" s="17" t="s">
        <v>16</v>
      </c>
      <c r="J6" s="18" t="s">
        <v>15</v>
      </c>
      <c r="K6" s="17" t="s">
        <v>16</v>
      </c>
      <c r="L6" s="18" t="s">
        <v>15</v>
      </c>
      <c r="M6" s="17" t="s">
        <v>16</v>
      </c>
      <c r="N6" s="18" t="s">
        <v>15</v>
      </c>
      <c r="O6" s="17" t="s">
        <v>16</v>
      </c>
      <c r="P6" s="18" t="s">
        <v>15</v>
      </c>
      <c r="Q6" s="17" t="s">
        <v>16</v>
      </c>
      <c r="R6" s="18" t="s">
        <v>15</v>
      </c>
      <c r="S6" s="17" t="s">
        <v>16</v>
      </c>
      <c r="T6" s="18" t="s">
        <v>15</v>
      </c>
      <c r="U6" s="19" t="s">
        <v>16</v>
      </c>
      <c r="V6" s="18" t="s">
        <v>15</v>
      </c>
      <c r="W6" s="16" t="s">
        <v>17</v>
      </c>
      <c r="X6" s="20"/>
      <c r="Y6" s="21"/>
    </row>
    <row r="7" spans="1:25" s="24" customFormat="1" ht="15" customHeight="1" x14ac:dyDescent="0.2">
      <c r="A7" s="22" t="s">
        <v>18</v>
      </c>
      <c r="B7" s="62" t="s">
        <v>19</v>
      </c>
      <c r="C7" s="63">
        <v>16509</v>
      </c>
      <c r="D7" s="74">
        <v>2064</v>
      </c>
      <c r="E7" s="73">
        <v>12.5023</v>
      </c>
      <c r="F7" s="74">
        <v>14445</v>
      </c>
      <c r="G7" s="79">
        <v>87.498000000000005</v>
      </c>
      <c r="H7" s="68">
        <v>353</v>
      </c>
      <c r="I7" s="69">
        <v>2.4438</v>
      </c>
      <c r="J7" s="70">
        <v>5</v>
      </c>
      <c r="K7" s="69">
        <v>3.4610000000000002E-2</v>
      </c>
      <c r="L7" s="70">
        <v>977</v>
      </c>
      <c r="M7" s="69">
        <v>6.7636000000000003</v>
      </c>
      <c r="N7" s="70">
        <v>5130</v>
      </c>
      <c r="O7" s="69">
        <v>35.514000000000003</v>
      </c>
      <c r="P7" s="70">
        <v>7703</v>
      </c>
      <c r="Q7" s="69">
        <v>53.326000000000001</v>
      </c>
      <c r="R7" s="71">
        <v>3</v>
      </c>
      <c r="S7" s="69">
        <v>2.0767999999999998E-2</v>
      </c>
      <c r="T7" s="72">
        <v>274</v>
      </c>
      <c r="U7" s="73">
        <v>1.8969</v>
      </c>
      <c r="V7" s="74">
        <v>347</v>
      </c>
      <c r="W7" s="73">
        <v>2.1019999999999999</v>
      </c>
      <c r="X7" s="80">
        <v>96360</v>
      </c>
      <c r="Y7" s="81">
        <v>99.998999999999995</v>
      </c>
    </row>
    <row r="8" spans="1:25" s="24" customFormat="1" ht="15" customHeight="1" x14ac:dyDescent="0.2">
      <c r="A8" s="22" t="s">
        <v>18</v>
      </c>
      <c r="B8" s="64" t="s">
        <v>20</v>
      </c>
      <c r="C8" s="39">
        <v>2297</v>
      </c>
      <c r="D8" s="40">
        <v>114</v>
      </c>
      <c r="E8" s="41">
        <v>4.9630000000000001</v>
      </c>
      <c r="F8" s="47">
        <v>2183</v>
      </c>
      <c r="G8" s="46">
        <v>95.037000000000006</v>
      </c>
      <c r="H8" s="40">
        <v>15</v>
      </c>
      <c r="I8" s="42">
        <v>0.68710000000000004</v>
      </c>
      <c r="J8" s="44">
        <v>0</v>
      </c>
      <c r="K8" s="42">
        <v>0</v>
      </c>
      <c r="L8" s="43">
        <v>102</v>
      </c>
      <c r="M8" s="42">
        <v>4.6725000000000003</v>
      </c>
      <c r="N8" s="44">
        <v>678</v>
      </c>
      <c r="O8" s="42">
        <v>31.058</v>
      </c>
      <c r="P8" s="44">
        <v>1376</v>
      </c>
      <c r="Q8" s="42">
        <v>63.033000000000001</v>
      </c>
      <c r="R8" s="44">
        <v>0</v>
      </c>
      <c r="S8" s="42">
        <v>0</v>
      </c>
      <c r="T8" s="48">
        <v>12</v>
      </c>
      <c r="U8" s="41">
        <v>0.54969999999999997</v>
      </c>
      <c r="V8" s="40">
        <v>69</v>
      </c>
      <c r="W8" s="41">
        <v>3.004</v>
      </c>
      <c r="X8" s="25">
        <v>1400</v>
      </c>
      <c r="Y8" s="26">
        <v>100</v>
      </c>
    </row>
    <row r="9" spans="1:25" s="24" customFormat="1" ht="15" customHeight="1" x14ac:dyDescent="0.2">
      <c r="A9" s="22" t="s">
        <v>18</v>
      </c>
      <c r="B9" s="65" t="s">
        <v>21</v>
      </c>
      <c r="C9" s="63">
        <v>0</v>
      </c>
      <c r="D9" s="76">
        <v>0</v>
      </c>
      <c r="E9" s="73">
        <v>0</v>
      </c>
      <c r="F9" s="76">
        <v>0</v>
      </c>
      <c r="G9" s="79">
        <v>0</v>
      </c>
      <c r="H9" s="68">
        <v>0</v>
      </c>
      <c r="I9" s="69">
        <v>0</v>
      </c>
      <c r="J9" s="70">
        <v>0</v>
      </c>
      <c r="K9" s="69">
        <v>0</v>
      </c>
      <c r="L9" s="70">
        <v>0</v>
      </c>
      <c r="M9" s="69">
        <v>0</v>
      </c>
      <c r="N9" s="71">
        <v>0</v>
      </c>
      <c r="O9" s="69">
        <v>0</v>
      </c>
      <c r="P9" s="71">
        <v>0</v>
      </c>
      <c r="Q9" s="69">
        <v>0</v>
      </c>
      <c r="R9" s="70">
        <v>0</v>
      </c>
      <c r="S9" s="69">
        <v>0</v>
      </c>
      <c r="T9" s="75">
        <v>0</v>
      </c>
      <c r="U9" s="73">
        <v>0</v>
      </c>
      <c r="V9" s="76">
        <v>0</v>
      </c>
      <c r="W9" s="73">
        <v>0</v>
      </c>
      <c r="X9" s="80">
        <v>503</v>
      </c>
      <c r="Y9" s="81">
        <v>100</v>
      </c>
    </row>
    <row r="10" spans="1:25" s="24" customFormat="1" ht="15" customHeight="1" x14ac:dyDescent="0.2">
      <c r="A10" s="22" t="s">
        <v>18</v>
      </c>
      <c r="B10" s="64" t="s">
        <v>22</v>
      </c>
      <c r="C10" s="39">
        <v>2</v>
      </c>
      <c r="D10" s="47">
        <v>0</v>
      </c>
      <c r="E10" s="41">
        <v>0</v>
      </c>
      <c r="F10" s="47">
        <v>2</v>
      </c>
      <c r="G10" s="46">
        <v>100</v>
      </c>
      <c r="H10" s="47">
        <v>0</v>
      </c>
      <c r="I10" s="42">
        <v>0</v>
      </c>
      <c r="J10" s="44">
        <v>0</v>
      </c>
      <c r="K10" s="42">
        <v>0</v>
      </c>
      <c r="L10" s="43">
        <v>0</v>
      </c>
      <c r="M10" s="42">
        <v>0</v>
      </c>
      <c r="N10" s="44">
        <v>0</v>
      </c>
      <c r="O10" s="42">
        <v>0</v>
      </c>
      <c r="P10" s="43">
        <v>2</v>
      </c>
      <c r="Q10" s="42">
        <v>100</v>
      </c>
      <c r="R10" s="43">
        <v>0</v>
      </c>
      <c r="S10" s="42">
        <v>0</v>
      </c>
      <c r="T10" s="45">
        <v>0</v>
      </c>
      <c r="U10" s="41">
        <v>0</v>
      </c>
      <c r="V10" s="47">
        <v>0</v>
      </c>
      <c r="W10" s="41">
        <v>0</v>
      </c>
      <c r="X10" s="25">
        <v>1977</v>
      </c>
      <c r="Y10" s="26">
        <v>100</v>
      </c>
    </row>
    <row r="11" spans="1:25" s="24" customFormat="1" ht="15" customHeight="1" x14ac:dyDescent="0.2">
      <c r="A11" s="22" t="s">
        <v>18</v>
      </c>
      <c r="B11" s="65" t="s">
        <v>23</v>
      </c>
      <c r="C11" s="63">
        <v>2210</v>
      </c>
      <c r="D11" s="76">
        <v>364</v>
      </c>
      <c r="E11" s="73">
        <v>16.470600000000001</v>
      </c>
      <c r="F11" s="68">
        <v>1846</v>
      </c>
      <c r="G11" s="79">
        <v>83.528999999999996</v>
      </c>
      <c r="H11" s="68">
        <v>1</v>
      </c>
      <c r="I11" s="69">
        <v>5.4199999999999998E-2</v>
      </c>
      <c r="J11" s="71">
        <v>1</v>
      </c>
      <c r="K11" s="69">
        <v>5.4170000000000003E-2</v>
      </c>
      <c r="L11" s="70">
        <v>59</v>
      </c>
      <c r="M11" s="69">
        <v>3.1960999999999999</v>
      </c>
      <c r="N11" s="70">
        <v>483</v>
      </c>
      <c r="O11" s="69">
        <v>26.164999999999999</v>
      </c>
      <c r="P11" s="70">
        <v>1265</v>
      </c>
      <c r="Q11" s="69">
        <v>68.527000000000001</v>
      </c>
      <c r="R11" s="70">
        <v>1</v>
      </c>
      <c r="S11" s="69">
        <v>5.4170999999999997E-2</v>
      </c>
      <c r="T11" s="75">
        <v>36</v>
      </c>
      <c r="U11" s="73">
        <v>1.9501999999999999</v>
      </c>
      <c r="V11" s="76">
        <v>58</v>
      </c>
      <c r="W11" s="73">
        <v>2.6240000000000001</v>
      </c>
      <c r="X11" s="80">
        <v>1092</v>
      </c>
      <c r="Y11" s="81">
        <v>100</v>
      </c>
    </row>
    <row r="12" spans="1:25" s="24" customFormat="1" ht="15" customHeight="1" x14ac:dyDescent="0.2">
      <c r="A12" s="22" t="s">
        <v>18</v>
      </c>
      <c r="B12" s="64" t="s">
        <v>24</v>
      </c>
      <c r="C12" s="39">
        <v>0</v>
      </c>
      <c r="D12" s="47">
        <v>0</v>
      </c>
      <c r="E12" s="41">
        <v>0</v>
      </c>
      <c r="F12" s="40">
        <v>0</v>
      </c>
      <c r="G12" s="46">
        <v>0</v>
      </c>
      <c r="H12" s="40">
        <v>0</v>
      </c>
      <c r="I12" s="42">
        <v>0</v>
      </c>
      <c r="J12" s="43">
        <v>0</v>
      </c>
      <c r="K12" s="42">
        <v>0</v>
      </c>
      <c r="L12" s="44">
        <v>0</v>
      </c>
      <c r="M12" s="42">
        <v>0</v>
      </c>
      <c r="N12" s="44">
        <v>0</v>
      </c>
      <c r="O12" s="42">
        <v>0</v>
      </c>
      <c r="P12" s="44">
        <v>0</v>
      </c>
      <c r="Q12" s="42">
        <v>0</v>
      </c>
      <c r="R12" s="43">
        <v>0</v>
      </c>
      <c r="S12" s="42">
        <v>0</v>
      </c>
      <c r="T12" s="48">
        <v>0</v>
      </c>
      <c r="U12" s="41">
        <v>0</v>
      </c>
      <c r="V12" s="47">
        <v>0</v>
      </c>
      <c r="W12" s="41">
        <v>0</v>
      </c>
      <c r="X12" s="25">
        <v>10138</v>
      </c>
      <c r="Y12" s="26">
        <v>100</v>
      </c>
    </row>
    <row r="13" spans="1:25" s="24" customFormat="1" ht="15" customHeight="1" x14ac:dyDescent="0.2">
      <c r="A13" s="22" t="s">
        <v>18</v>
      </c>
      <c r="B13" s="65" t="s">
        <v>25</v>
      </c>
      <c r="C13" s="63">
        <v>0</v>
      </c>
      <c r="D13" s="68">
        <v>0</v>
      </c>
      <c r="E13" s="73">
        <v>0</v>
      </c>
      <c r="F13" s="76">
        <v>0</v>
      </c>
      <c r="G13" s="79">
        <v>0</v>
      </c>
      <c r="H13" s="68">
        <v>0</v>
      </c>
      <c r="I13" s="69">
        <v>0</v>
      </c>
      <c r="J13" s="71">
        <v>0</v>
      </c>
      <c r="K13" s="69">
        <v>0</v>
      </c>
      <c r="L13" s="70">
        <v>0</v>
      </c>
      <c r="M13" s="69">
        <v>0</v>
      </c>
      <c r="N13" s="71">
        <v>0</v>
      </c>
      <c r="O13" s="69">
        <v>0</v>
      </c>
      <c r="P13" s="70">
        <v>0</v>
      </c>
      <c r="Q13" s="69">
        <v>0</v>
      </c>
      <c r="R13" s="70">
        <v>0</v>
      </c>
      <c r="S13" s="69">
        <v>0</v>
      </c>
      <c r="T13" s="72">
        <v>0</v>
      </c>
      <c r="U13" s="73">
        <v>0</v>
      </c>
      <c r="V13" s="68">
        <v>0</v>
      </c>
      <c r="W13" s="73">
        <v>0</v>
      </c>
      <c r="X13" s="80">
        <v>1868</v>
      </c>
      <c r="Y13" s="81">
        <v>100</v>
      </c>
    </row>
    <row r="14" spans="1:25" s="24" customFormat="1" ht="15" customHeight="1" x14ac:dyDescent="0.2">
      <c r="A14" s="22" t="s">
        <v>18</v>
      </c>
      <c r="B14" s="64" t="s">
        <v>26</v>
      </c>
      <c r="C14" s="49">
        <v>0</v>
      </c>
      <c r="D14" s="47">
        <v>0</v>
      </c>
      <c r="E14" s="41">
        <v>0</v>
      </c>
      <c r="F14" s="40">
        <v>0</v>
      </c>
      <c r="G14" s="46">
        <v>0</v>
      </c>
      <c r="H14" s="40">
        <v>0</v>
      </c>
      <c r="I14" s="42">
        <v>0</v>
      </c>
      <c r="J14" s="44">
        <v>0</v>
      </c>
      <c r="K14" s="42">
        <v>0</v>
      </c>
      <c r="L14" s="43">
        <v>0</v>
      </c>
      <c r="M14" s="42">
        <v>0</v>
      </c>
      <c r="N14" s="43">
        <v>0</v>
      </c>
      <c r="O14" s="42">
        <v>0</v>
      </c>
      <c r="P14" s="43">
        <v>0</v>
      </c>
      <c r="Q14" s="42">
        <v>0</v>
      </c>
      <c r="R14" s="44">
        <v>0</v>
      </c>
      <c r="S14" s="42">
        <v>0</v>
      </c>
      <c r="T14" s="45">
        <v>0</v>
      </c>
      <c r="U14" s="41">
        <v>0</v>
      </c>
      <c r="V14" s="47">
        <v>0</v>
      </c>
      <c r="W14" s="41">
        <v>0</v>
      </c>
      <c r="X14" s="25">
        <v>1238</v>
      </c>
      <c r="Y14" s="26">
        <v>100</v>
      </c>
    </row>
    <row r="15" spans="1:25" s="24" customFormat="1" ht="15" customHeight="1" x14ac:dyDescent="0.2">
      <c r="A15" s="22" t="s">
        <v>18</v>
      </c>
      <c r="B15" s="65" t="s">
        <v>27</v>
      </c>
      <c r="C15" s="66">
        <v>0</v>
      </c>
      <c r="D15" s="76">
        <v>0</v>
      </c>
      <c r="E15" s="73">
        <v>0</v>
      </c>
      <c r="F15" s="68">
        <v>0</v>
      </c>
      <c r="G15" s="79">
        <v>0</v>
      </c>
      <c r="H15" s="68">
        <v>0</v>
      </c>
      <c r="I15" s="69">
        <v>0</v>
      </c>
      <c r="J15" s="70">
        <v>0</v>
      </c>
      <c r="K15" s="69">
        <v>0</v>
      </c>
      <c r="L15" s="70">
        <v>0</v>
      </c>
      <c r="M15" s="69">
        <v>0</v>
      </c>
      <c r="N15" s="71">
        <v>0</v>
      </c>
      <c r="O15" s="69">
        <v>0</v>
      </c>
      <c r="P15" s="70">
        <v>0</v>
      </c>
      <c r="Q15" s="69">
        <v>0</v>
      </c>
      <c r="R15" s="71">
        <v>0</v>
      </c>
      <c r="S15" s="69">
        <v>0</v>
      </c>
      <c r="T15" s="72">
        <v>0</v>
      </c>
      <c r="U15" s="73">
        <v>0</v>
      </c>
      <c r="V15" s="76">
        <v>0</v>
      </c>
      <c r="W15" s="73">
        <v>0</v>
      </c>
      <c r="X15" s="80">
        <v>235</v>
      </c>
      <c r="Y15" s="81">
        <v>100</v>
      </c>
    </row>
    <row r="16" spans="1:25" s="24" customFormat="1" ht="15" customHeight="1" x14ac:dyDescent="0.2">
      <c r="A16" s="22" t="s">
        <v>18</v>
      </c>
      <c r="B16" s="64" t="s">
        <v>28</v>
      </c>
      <c r="C16" s="49">
        <v>5</v>
      </c>
      <c r="D16" s="40">
        <v>0</v>
      </c>
      <c r="E16" s="41">
        <v>0</v>
      </c>
      <c r="F16" s="40">
        <v>5</v>
      </c>
      <c r="G16" s="46">
        <v>100</v>
      </c>
      <c r="H16" s="47">
        <v>0</v>
      </c>
      <c r="I16" s="42">
        <v>0</v>
      </c>
      <c r="J16" s="43">
        <v>0</v>
      </c>
      <c r="K16" s="42">
        <v>0</v>
      </c>
      <c r="L16" s="44">
        <v>0</v>
      </c>
      <c r="M16" s="42">
        <v>0</v>
      </c>
      <c r="N16" s="43">
        <v>5</v>
      </c>
      <c r="O16" s="42">
        <v>100</v>
      </c>
      <c r="P16" s="44">
        <v>0</v>
      </c>
      <c r="Q16" s="42">
        <v>0</v>
      </c>
      <c r="R16" s="43">
        <v>0</v>
      </c>
      <c r="S16" s="42">
        <v>0</v>
      </c>
      <c r="T16" s="45">
        <v>0</v>
      </c>
      <c r="U16" s="41">
        <v>0</v>
      </c>
      <c r="V16" s="40">
        <v>0</v>
      </c>
      <c r="W16" s="41">
        <v>0</v>
      </c>
      <c r="X16" s="25">
        <v>221</v>
      </c>
      <c r="Y16" s="26">
        <v>100</v>
      </c>
    </row>
    <row r="17" spans="1:25" s="24" customFormat="1" ht="15" customHeight="1" x14ac:dyDescent="0.2">
      <c r="A17" s="22" t="s">
        <v>18</v>
      </c>
      <c r="B17" s="65" t="s">
        <v>29</v>
      </c>
      <c r="C17" s="63">
        <v>418</v>
      </c>
      <c r="D17" s="68">
        <v>85</v>
      </c>
      <c r="E17" s="73">
        <v>20.334900000000001</v>
      </c>
      <c r="F17" s="68">
        <v>333</v>
      </c>
      <c r="G17" s="79">
        <v>79.665000000000006</v>
      </c>
      <c r="H17" s="68">
        <v>0</v>
      </c>
      <c r="I17" s="69">
        <v>0</v>
      </c>
      <c r="J17" s="71">
        <v>0</v>
      </c>
      <c r="K17" s="69">
        <v>0</v>
      </c>
      <c r="L17" s="70">
        <v>26</v>
      </c>
      <c r="M17" s="69">
        <v>7.8078000000000003</v>
      </c>
      <c r="N17" s="71">
        <v>77</v>
      </c>
      <c r="O17" s="69">
        <v>23.123000000000001</v>
      </c>
      <c r="P17" s="71">
        <v>205</v>
      </c>
      <c r="Q17" s="69">
        <v>61.561999999999998</v>
      </c>
      <c r="R17" s="71">
        <v>0</v>
      </c>
      <c r="S17" s="69">
        <v>0</v>
      </c>
      <c r="T17" s="75">
        <v>25</v>
      </c>
      <c r="U17" s="73">
        <v>7.5075000000000003</v>
      </c>
      <c r="V17" s="68">
        <v>0</v>
      </c>
      <c r="W17" s="73">
        <v>0</v>
      </c>
      <c r="X17" s="80">
        <v>3952</v>
      </c>
      <c r="Y17" s="81">
        <v>100</v>
      </c>
    </row>
    <row r="18" spans="1:25" s="24" customFormat="1" ht="15" customHeight="1" x14ac:dyDescent="0.2">
      <c r="A18" s="22" t="s">
        <v>18</v>
      </c>
      <c r="B18" s="64" t="s">
        <v>30</v>
      </c>
      <c r="C18" s="39">
        <v>1045</v>
      </c>
      <c r="D18" s="47">
        <v>106</v>
      </c>
      <c r="E18" s="41">
        <v>10.1435</v>
      </c>
      <c r="F18" s="40">
        <v>939</v>
      </c>
      <c r="G18" s="46">
        <v>89.855999999999995</v>
      </c>
      <c r="H18" s="47">
        <v>0</v>
      </c>
      <c r="I18" s="42">
        <v>0</v>
      </c>
      <c r="J18" s="44">
        <v>0</v>
      </c>
      <c r="K18" s="42">
        <v>0</v>
      </c>
      <c r="L18" s="44">
        <v>29</v>
      </c>
      <c r="M18" s="42">
        <v>3.0884</v>
      </c>
      <c r="N18" s="44">
        <v>494</v>
      </c>
      <c r="O18" s="42">
        <v>52.609000000000002</v>
      </c>
      <c r="P18" s="44">
        <v>385</v>
      </c>
      <c r="Q18" s="42">
        <v>41.000999999999998</v>
      </c>
      <c r="R18" s="44">
        <v>0</v>
      </c>
      <c r="S18" s="42">
        <v>0</v>
      </c>
      <c r="T18" s="45">
        <v>31</v>
      </c>
      <c r="U18" s="41">
        <v>3.3014000000000001</v>
      </c>
      <c r="V18" s="47">
        <v>28</v>
      </c>
      <c r="W18" s="41">
        <v>2.6789999999999998</v>
      </c>
      <c r="X18" s="25">
        <v>2407</v>
      </c>
      <c r="Y18" s="26">
        <v>100</v>
      </c>
    </row>
    <row r="19" spans="1:25" s="24" customFormat="1" ht="15" customHeight="1" x14ac:dyDescent="0.2">
      <c r="A19" s="22" t="s">
        <v>18</v>
      </c>
      <c r="B19" s="65" t="s">
        <v>31</v>
      </c>
      <c r="C19" s="63">
        <v>0</v>
      </c>
      <c r="D19" s="68">
        <v>0</v>
      </c>
      <c r="E19" s="73">
        <v>0</v>
      </c>
      <c r="F19" s="68">
        <v>0</v>
      </c>
      <c r="G19" s="79">
        <v>0</v>
      </c>
      <c r="H19" s="68">
        <v>0</v>
      </c>
      <c r="I19" s="69">
        <v>0</v>
      </c>
      <c r="J19" s="70">
        <v>0</v>
      </c>
      <c r="K19" s="69">
        <v>0</v>
      </c>
      <c r="L19" s="70">
        <v>0</v>
      </c>
      <c r="M19" s="69">
        <v>0</v>
      </c>
      <c r="N19" s="70">
        <v>0</v>
      </c>
      <c r="O19" s="69">
        <v>0</v>
      </c>
      <c r="P19" s="70">
        <v>0</v>
      </c>
      <c r="Q19" s="69">
        <v>0</v>
      </c>
      <c r="R19" s="70">
        <v>0</v>
      </c>
      <c r="S19" s="69">
        <v>0</v>
      </c>
      <c r="T19" s="72">
        <v>0</v>
      </c>
      <c r="U19" s="73">
        <v>0</v>
      </c>
      <c r="V19" s="68">
        <v>0</v>
      </c>
      <c r="W19" s="73">
        <v>0</v>
      </c>
      <c r="X19" s="80">
        <v>290</v>
      </c>
      <c r="Y19" s="81">
        <v>100</v>
      </c>
    </row>
    <row r="20" spans="1:25" s="24" customFormat="1" ht="15" customHeight="1" x14ac:dyDescent="0.2">
      <c r="A20" s="22" t="s">
        <v>18</v>
      </c>
      <c r="B20" s="64" t="s">
        <v>32</v>
      </c>
      <c r="C20" s="49">
        <v>0</v>
      </c>
      <c r="D20" s="47">
        <v>0</v>
      </c>
      <c r="E20" s="41">
        <v>0</v>
      </c>
      <c r="F20" s="40">
        <v>0</v>
      </c>
      <c r="G20" s="46">
        <v>0</v>
      </c>
      <c r="H20" s="47">
        <v>0</v>
      </c>
      <c r="I20" s="42">
        <v>0</v>
      </c>
      <c r="J20" s="43">
        <v>0</v>
      </c>
      <c r="K20" s="42">
        <v>0</v>
      </c>
      <c r="L20" s="44">
        <v>0</v>
      </c>
      <c r="M20" s="42">
        <v>0</v>
      </c>
      <c r="N20" s="43">
        <v>0</v>
      </c>
      <c r="O20" s="42">
        <v>0</v>
      </c>
      <c r="P20" s="43">
        <v>0</v>
      </c>
      <c r="Q20" s="42">
        <v>0</v>
      </c>
      <c r="R20" s="43">
        <v>0</v>
      </c>
      <c r="S20" s="42">
        <v>0</v>
      </c>
      <c r="T20" s="45">
        <v>0</v>
      </c>
      <c r="U20" s="41">
        <v>0</v>
      </c>
      <c r="V20" s="47">
        <v>0</v>
      </c>
      <c r="W20" s="41">
        <v>0</v>
      </c>
      <c r="X20" s="25">
        <v>720</v>
      </c>
      <c r="Y20" s="26">
        <v>100</v>
      </c>
    </row>
    <row r="21" spans="1:25" s="24" customFormat="1" ht="15" customHeight="1" x14ac:dyDescent="0.2">
      <c r="A21" s="22" t="s">
        <v>18</v>
      </c>
      <c r="B21" s="65" t="s">
        <v>33</v>
      </c>
      <c r="C21" s="63">
        <v>0</v>
      </c>
      <c r="D21" s="68">
        <v>0</v>
      </c>
      <c r="E21" s="73">
        <v>0</v>
      </c>
      <c r="F21" s="76">
        <v>0</v>
      </c>
      <c r="G21" s="79">
        <v>0</v>
      </c>
      <c r="H21" s="76">
        <v>0</v>
      </c>
      <c r="I21" s="69">
        <v>0</v>
      </c>
      <c r="J21" s="70">
        <v>0</v>
      </c>
      <c r="K21" s="69">
        <v>0</v>
      </c>
      <c r="L21" s="71">
        <v>0</v>
      </c>
      <c r="M21" s="69">
        <v>0</v>
      </c>
      <c r="N21" s="70">
        <v>0</v>
      </c>
      <c r="O21" s="69">
        <v>0</v>
      </c>
      <c r="P21" s="70">
        <v>0</v>
      </c>
      <c r="Q21" s="69">
        <v>0</v>
      </c>
      <c r="R21" s="70">
        <v>0</v>
      </c>
      <c r="S21" s="69">
        <v>0</v>
      </c>
      <c r="T21" s="75">
        <v>0</v>
      </c>
      <c r="U21" s="73">
        <v>0</v>
      </c>
      <c r="V21" s="68">
        <v>0</v>
      </c>
      <c r="W21" s="73">
        <v>0</v>
      </c>
      <c r="X21" s="80">
        <v>4081</v>
      </c>
      <c r="Y21" s="81">
        <v>100</v>
      </c>
    </row>
    <row r="22" spans="1:25" s="24" customFormat="1" ht="15" customHeight="1" x14ac:dyDescent="0.2">
      <c r="A22" s="22" t="s">
        <v>18</v>
      </c>
      <c r="B22" s="64" t="s">
        <v>34</v>
      </c>
      <c r="C22" s="39">
        <v>22</v>
      </c>
      <c r="D22" s="47">
        <v>0</v>
      </c>
      <c r="E22" s="41">
        <v>0</v>
      </c>
      <c r="F22" s="47">
        <v>22</v>
      </c>
      <c r="G22" s="46">
        <v>100</v>
      </c>
      <c r="H22" s="40">
        <v>0</v>
      </c>
      <c r="I22" s="42">
        <v>0</v>
      </c>
      <c r="J22" s="43">
        <v>0</v>
      </c>
      <c r="K22" s="42">
        <v>0</v>
      </c>
      <c r="L22" s="43">
        <v>0</v>
      </c>
      <c r="M22" s="42">
        <v>0</v>
      </c>
      <c r="N22" s="44">
        <v>3</v>
      </c>
      <c r="O22" s="42">
        <v>13.635999999999999</v>
      </c>
      <c r="P22" s="44">
        <v>18</v>
      </c>
      <c r="Q22" s="42">
        <v>81.817999999999998</v>
      </c>
      <c r="R22" s="44">
        <v>0</v>
      </c>
      <c r="S22" s="42">
        <v>0</v>
      </c>
      <c r="T22" s="48">
        <v>1</v>
      </c>
      <c r="U22" s="41">
        <v>4.5454999999999997</v>
      </c>
      <c r="V22" s="47">
        <v>1</v>
      </c>
      <c r="W22" s="41">
        <v>4.5449999999999999</v>
      </c>
      <c r="X22" s="25">
        <v>1879</v>
      </c>
      <c r="Y22" s="26">
        <v>100</v>
      </c>
    </row>
    <row r="23" spans="1:25" s="24" customFormat="1" ht="15" customHeight="1" x14ac:dyDescent="0.2">
      <c r="A23" s="22" t="s">
        <v>18</v>
      </c>
      <c r="B23" s="65" t="s">
        <v>35</v>
      </c>
      <c r="C23" s="63">
        <v>0</v>
      </c>
      <c r="D23" s="76">
        <v>0</v>
      </c>
      <c r="E23" s="73">
        <v>0</v>
      </c>
      <c r="F23" s="68">
        <v>0</v>
      </c>
      <c r="G23" s="79">
        <v>0</v>
      </c>
      <c r="H23" s="68">
        <v>0</v>
      </c>
      <c r="I23" s="69">
        <v>0</v>
      </c>
      <c r="J23" s="70">
        <v>0</v>
      </c>
      <c r="K23" s="69">
        <v>0</v>
      </c>
      <c r="L23" s="70">
        <v>0</v>
      </c>
      <c r="M23" s="69">
        <v>0</v>
      </c>
      <c r="N23" s="70">
        <v>0</v>
      </c>
      <c r="O23" s="69">
        <v>0</v>
      </c>
      <c r="P23" s="70">
        <v>0</v>
      </c>
      <c r="Q23" s="69">
        <v>0</v>
      </c>
      <c r="R23" s="70">
        <v>0</v>
      </c>
      <c r="S23" s="69">
        <v>0</v>
      </c>
      <c r="T23" s="75">
        <v>0</v>
      </c>
      <c r="U23" s="73">
        <v>0</v>
      </c>
      <c r="V23" s="76">
        <v>0</v>
      </c>
      <c r="W23" s="73">
        <v>0</v>
      </c>
      <c r="X23" s="80">
        <v>1365</v>
      </c>
      <c r="Y23" s="81">
        <v>100</v>
      </c>
    </row>
    <row r="24" spans="1:25" s="24" customFormat="1" ht="15" customHeight="1" x14ac:dyDescent="0.2">
      <c r="A24" s="22" t="s">
        <v>18</v>
      </c>
      <c r="B24" s="64" t="s">
        <v>36</v>
      </c>
      <c r="C24" s="39">
        <v>22</v>
      </c>
      <c r="D24" s="47">
        <v>3</v>
      </c>
      <c r="E24" s="41">
        <v>13.6364</v>
      </c>
      <c r="F24" s="40">
        <v>19</v>
      </c>
      <c r="G24" s="46">
        <v>86.364000000000004</v>
      </c>
      <c r="H24" s="47">
        <v>0</v>
      </c>
      <c r="I24" s="42">
        <v>0</v>
      </c>
      <c r="J24" s="44">
        <v>0</v>
      </c>
      <c r="K24" s="42">
        <v>0</v>
      </c>
      <c r="L24" s="43">
        <v>2</v>
      </c>
      <c r="M24" s="42">
        <v>10.526300000000001</v>
      </c>
      <c r="N24" s="44">
        <v>0</v>
      </c>
      <c r="O24" s="42">
        <v>0</v>
      </c>
      <c r="P24" s="44">
        <v>16</v>
      </c>
      <c r="Q24" s="42">
        <v>84.210999999999999</v>
      </c>
      <c r="R24" s="44">
        <v>0</v>
      </c>
      <c r="S24" s="42">
        <v>0</v>
      </c>
      <c r="T24" s="48">
        <v>1</v>
      </c>
      <c r="U24" s="41">
        <v>5.2632000000000003</v>
      </c>
      <c r="V24" s="47">
        <v>0</v>
      </c>
      <c r="W24" s="41">
        <v>0</v>
      </c>
      <c r="X24" s="25">
        <v>1356</v>
      </c>
      <c r="Y24" s="26">
        <v>100</v>
      </c>
    </row>
    <row r="25" spans="1:25" s="24" customFormat="1" ht="15" customHeight="1" x14ac:dyDescent="0.2">
      <c r="A25" s="22" t="s">
        <v>18</v>
      </c>
      <c r="B25" s="65" t="s">
        <v>37</v>
      </c>
      <c r="C25" s="66">
        <v>39</v>
      </c>
      <c r="D25" s="68">
        <v>0</v>
      </c>
      <c r="E25" s="73">
        <v>0</v>
      </c>
      <c r="F25" s="68">
        <v>39</v>
      </c>
      <c r="G25" s="79">
        <v>100</v>
      </c>
      <c r="H25" s="68">
        <v>0</v>
      </c>
      <c r="I25" s="69">
        <v>0</v>
      </c>
      <c r="J25" s="70">
        <v>0</v>
      </c>
      <c r="K25" s="69">
        <v>0</v>
      </c>
      <c r="L25" s="70">
        <v>1</v>
      </c>
      <c r="M25" s="69">
        <v>2.5640999999999998</v>
      </c>
      <c r="N25" s="70">
        <v>2</v>
      </c>
      <c r="O25" s="69">
        <v>5.1280000000000001</v>
      </c>
      <c r="P25" s="71">
        <v>34</v>
      </c>
      <c r="Q25" s="69">
        <v>87.179000000000002</v>
      </c>
      <c r="R25" s="70">
        <v>0</v>
      </c>
      <c r="S25" s="69">
        <v>0</v>
      </c>
      <c r="T25" s="75">
        <v>2</v>
      </c>
      <c r="U25" s="73">
        <v>5.1281999999999996</v>
      </c>
      <c r="V25" s="68">
        <v>1</v>
      </c>
      <c r="W25" s="73">
        <v>2.5640000000000001</v>
      </c>
      <c r="X25" s="80">
        <v>1407</v>
      </c>
      <c r="Y25" s="81">
        <v>100</v>
      </c>
    </row>
    <row r="26" spans="1:25" s="24" customFormat="1" ht="15" customHeight="1" x14ac:dyDescent="0.2">
      <c r="A26" s="22" t="s">
        <v>18</v>
      </c>
      <c r="B26" s="64" t="s">
        <v>38</v>
      </c>
      <c r="C26" s="39">
        <v>624</v>
      </c>
      <c r="D26" s="40">
        <v>143</v>
      </c>
      <c r="E26" s="41">
        <v>22.916699999999999</v>
      </c>
      <c r="F26" s="40">
        <v>481</v>
      </c>
      <c r="G26" s="46">
        <v>77.082999999999998</v>
      </c>
      <c r="H26" s="40">
        <v>11</v>
      </c>
      <c r="I26" s="42">
        <v>2.2869000000000002</v>
      </c>
      <c r="J26" s="43">
        <v>0</v>
      </c>
      <c r="K26" s="42">
        <v>0</v>
      </c>
      <c r="L26" s="43">
        <v>6</v>
      </c>
      <c r="M26" s="42">
        <v>1.2474000000000001</v>
      </c>
      <c r="N26" s="44">
        <v>227</v>
      </c>
      <c r="O26" s="42">
        <v>47.192999999999998</v>
      </c>
      <c r="P26" s="44">
        <v>229</v>
      </c>
      <c r="Q26" s="42">
        <v>47.609000000000002</v>
      </c>
      <c r="R26" s="43">
        <v>0</v>
      </c>
      <c r="S26" s="42">
        <v>0</v>
      </c>
      <c r="T26" s="48">
        <v>8</v>
      </c>
      <c r="U26" s="41">
        <v>1.6632</v>
      </c>
      <c r="V26" s="40">
        <v>1</v>
      </c>
      <c r="W26" s="41">
        <v>0.16</v>
      </c>
      <c r="X26" s="25">
        <v>1367</v>
      </c>
      <c r="Y26" s="26">
        <v>100</v>
      </c>
    </row>
    <row r="27" spans="1:25" s="24" customFormat="1" ht="15" customHeight="1" x14ac:dyDescent="0.2">
      <c r="A27" s="22" t="s">
        <v>18</v>
      </c>
      <c r="B27" s="65" t="s">
        <v>39</v>
      </c>
      <c r="C27" s="66">
        <v>0</v>
      </c>
      <c r="D27" s="76">
        <v>0</v>
      </c>
      <c r="E27" s="73">
        <v>0</v>
      </c>
      <c r="F27" s="68">
        <v>0</v>
      </c>
      <c r="G27" s="79">
        <v>0</v>
      </c>
      <c r="H27" s="76">
        <v>0</v>
      </c>
      <c r="I27" s="69">
        <v>0</v>
      </c>
      <c r="J27" s="70">
        <v>0</v>
      </c>
      <c r="K27" s="69">
        <v>0</v>
      </c>
      <c r="L27" s="70">
        <v>0</v>
      </c>
      <c r="M27" s="69">
        <v>0</v>
      </c>
      <c r="N27" s="70">
        <v>0</v>
      </c>
      <c r="O27" s="69">
        <v>0</v>
      </c>
      <c r="P27" s="71">
        <v>0</v>
      </c>
      <c r="Q27" s="69">
        <v>0</v>
      </c>
      <c r="R27" s="70">
        <v>0</v>
      </c>
      <c r="S27" s="69">
        <v>0</v>
      </c>
      <c r="T27" s="75">
        <v>0</v>
      </c>
      <c r="U27" s="73">
        <v>0</v>
      </c>
      <c r="V27" s="76">
        <v>0</v>
      </c>
      <c r="W27" s="73">
        <v>0</v>
      </c>
      <c r="X27" s="80">
        <v>589</v>
      </c>
      <c r="Y27" s="81">
        <v>100</v>
      </c>
    </row>
    <row r="28" spans="1:25" s="24" customFormat="1" ht="15" customHeight="1" x14ac:dyDescent="0.2">
      <c r="A28" s="22" t="s">
        <v>18</v>
      </c>
      <c r="B28" s="64" t="s">
        <v>40</v>
      </c>
      <c r="C28" s="49">
        <v>0</v>
      </c>
      <c r="D28" s="40">
        <v>0</v>
      </c>
      <c r="E28" s="41">
        <v>0</v>
      </c>
      <c r="F28" s="47">
        <v>0</v>
      </c>
      <c r="G28" s="46">
        <v>0</v>
      </c>
      <c r="H28" s="47">
        <v>0</v>
      </c>
      <c r="I28" s="42">
        <v>0</v>
      </c>
      <c r="J28" s="44">
        <v>0</v>
      </c>
      <c r="K28" s="42">
        <v>0</v>
      </c>
      <c r="L28" s="44">
        <v>0</v>
      </c>
      <c r="M28" s="42">
        <v>0</v>
      </c>
      <c r="N28" s="44">
        <v>0</v>
      </c>
      <c r="O28" s="42">
        <v>0</v>
      </c>
      <c r="P28" s="43">
        <v>0</v>
      </c>
      <c r="Q28" s="42">
        <v>0</v>
      </c>
      <c r="R28" s="44">
        <v>0</v>
      </c>
      <c r="S28" s="42">
        <v>0</v>
      </c>
      <c r="T28" s="45">
        <v>0</v>
      </c>
      <c r="U28" s="41">
        <v>0</v>
      </c>
      <c r="V28" s="40">
        <v>0</v>
      </c>
      <c r="W28" s="41">
        <v>0</v>
      </c>
      <c r="X28" s="25">
        <v>1434</v>
      </c>
      <c r="Y28" s="26">
        <v>100</v>
      </c>
    </row>
    <row r="29" spans="1:25" s="24" customFormat="1" ht="15" customHeight="1" x14ac:dyDescent="0.2">
      <c r="A29" s="22" t="s">
        <v>18</v>
      </c>
      <c r="B29" s="65" t="s">
        <v>41</v>
      </c>
      <c r="C29" s="63">
        <v>0</v>
      </c>
      <c r="D29" s="68">
        <v>0</v>
      </c>
      <c r="E29" s="73">
        <v>0</v>
      </c>
      <c r="F29" s="68">
        <v>0</v>
      </c>
      <c r="G29" s="79">
        <v>0</v>
      </c>
      <c r="H29" s="68">
        <v>0</v>
      </c>
      <c r="I29" s="69">
        <v>0</v>
      </c>
      <c r="J29" s="70">
        <v>0</v>
      </c>
      <c r="K29" s="69">
        <v>0</v>
      </c>
      <c r="L29" s="71">
        <v>0</v>
      </c>
      <c r="M29" s="69">
        <v>0</v>
      </c>
      <c r="N29" s="70">
        <v>0</v>
      </c>
      <c r="O29" s="69">
        <v>0</v>
      </c>
      <c r="P29" s="71">
        <v>0</v>
      </c>
      <c r="Q29" s="69">
        <v>0</v>
      </c>
      <c r="R29" s="70">
        <v>0</v>
      </c>
      <c r="S29" s="69">
        <v>0</v>
      </c>
      <c r="T29" s="75">
        <v>0</v>
      </c>
      <c r="U29" s="73">
        <v>0</v>
      </c>
      <c r="V29" s="68">
        <v>0</v>
      </c>
      <c r="W29" s="73">
        <v>0</v>
      </c>
      <c r="X29" s="80">
        <v>1873</v>
      </c>
      <c r="Y29" s="81">
        <v>100</v>
      </c>
    </row>
    <row r="30" spans="1:25" s="24" customFormat="1" ht="15" customHeight="1" x14ac:dyDescent="0.2">
      <c r="A30" s="22" t="s">
        <v>18</v>
      </c>
      <c r="B30" s="64" t="s">
        <v>42</v>
      </c>
      <c r="C30" s="39">
        <v>1</v>
      </c>
      <c r="D30" s="40">
        <v>0</v>
      </c>
      <c r="E30" s="41">
        <v>0</v>
      </c>
      <c r="F30" s="47">
        <v>1</v>
      </c>
      <c r="G30" s="46">
        <v>100</v>
      </c>
      <c r="H30" s="47">
        <v>0</v>
      </c>
      <c r="I30" s="42">
        <v>0</v>
      </c>
      <c r="J30" s="43">
        <v>0</v>
      </c>
      <c r="K30" s="42">
        <v>0</v>
      </c>
      <c r="L30" s="44">
        <v>0</v>
      </c>
      <c r="M30" s="42">
        <v>0</v>
      </c>
      <c r="N30" s="44">
        <v>0</v>
      </c>
      <c r="O30" s="42">
        <v>0</v>
      </c>
      <c r="P30" s="44">
        <v>1</v>
      </c>
      <c r="Q30" s="42">
        <v>100</v>
      </c>
      <c r="R30" s="44">
        <v>0</v>
      </c>
      <c r="S30" s="42">
        <v>0</v>
      </c>
      <c r="T30" s="45">
        <v>0</v>
      </c>
      <c r="U30" s="41">
        <v>0</v>
      </c>
      <c r="V30" s="40">
        <v>0</v>
      </c>
      <c r="W30" s="41">
        <v>0</v>
      </c>
      <c r="X30" s="25">
        <v>3616</v>
      </c>
      <c r="Y30" s="26">
        <v>100</v>
      </c>
    </row>
    <row r="31" spans="1:25" s="24" customFormat="1" ht="15" customHeight="1" x14ac:dyDescent="0.2">
      <c r="A31" s="22" t="s">
        <v>18</v>
      </c>
      <c r="B31" s="65" t="s">
        <v>43</v>
      </c>
      <c r="C31" s="66">
        <v>3</v>
      </c>
      <c r="D31" s="68">
        <v>0</v>
      </c>
      <c r="E31" s="73">
        <v>0</v>
      </c>
      <c r="F31" s="76">
        <v>3</v>
      </c>
      <c r="G31" s="79">
        <v>100</v>
      </c>
      <c r="H31" s="68">
        <v>0</v>
      </c>
      <c r="I31" s="69">
        <v>0</v>
      </c>
      <c r="J31" s="71">
        <v>0</v>
      </c>
      <c r="K31" s="69">
        <v>0</v>
      </c>
      <c r="L31" s="70">
        <v>0</v>
      </c>
      <c r="M31" s="69">
        <v>0</v>
      </c>
      <c r="N31" s="71">
        <v>0</v>
      </c>
      <c r="O31" s="69">
        <v>0</v>
      </c>
      <c r="P31" s="70">
        <v>3</v>
      </c>
      <c r="Q31" s="69">
        <v>100</v>
      </c>
      <c r="R31" s="70">
        <v>0</v>
      </c>
      <c r="S31" s="69">
        <v>0</v>
      </c>
      <c r="T31" s="72">
        <v>0</v>
      </c>
      <c r="U31" s="73">
        <v>0</v>
      </c>
      <c r="V31" s="68">
        <v>0</v>
      </c>
      <c r="W31" s="73">
        <v>0</v>
      </c>
      <c r="X31" s="80">
        <v>2170</v>
      </c>
      <c r="Y31" s="81">
        <v>99.953999999999994</v>
      </c>
    </row>
    <row r="32" spans="1:25" s="24" customFormat="1" ht="15" customHeight="1" x14ac:dyDescent="0.2">
      <c r="A32" s="22" t="s">
        <v>18</v>
      </c>
      <c r="B32" s="64" t="s">
        <v>44</v>
      </c>
      <c r="C32" s="39">
        <v>3424</v>
      </c>
      <c r="D32" s="47">
        <v>19</v>
      </c>
      <c r="E32" s="41">
        <v>0.55489999999999995</v>
      </c>
      <c r="F32" s="40">
        <v>3405</v>
      </c>
      <c r="G32" s="46">
        <v>99.444999999999993</v>
      </c>
      <c r="H32" s="40">
        <v>5</v>
      </c>
      <c r="I32" s="42">
        <v>0.14680000000000001</v>
      </c>
      <c r="J32" s="44">
        <v>1</v>
      </c>
      <c r="K32" s="42">
        <v>2.937E-2</v>
      </c>
      <c r="L32" s="44">
        <v>36</v>
      </c>
      <c r="M32" s="42">
        <v>1.0572999999999999</v>
      </c>
      <c r="N32" s="44">
        <v>2069</v>
      </c>
      <c r="O32" s="42">
        <v>60.764000000000003</v>
      </c>
      <c r="P32" s="43">
        <v>1272</v>
      </c>
      <c r="Q32" s="42">
        <v>37.356999999999999</v>
      </c>
      <c r="R32" s="43">
        <v>1</v>
      </c>
      <c r="S32" s="42">
        <v>2.9368999999999999E-2</v>
      </c>
      <c r="T32" s="48">
        <v>21</v>
      </c>
      <c r="U32" s="41">
        <v>0.61670000000000003</v>
      </c>
      <c r="V32" s="47">
        <v>22</v>
      </c>
      <c r="W32" s="41">
        <v>0.64300000000000002</v>
      </c>
      <c r="X32" s="25">
        <v>978</v>
      </c>
      <c r="Y32" s="26">
        <v>100</v>
      </c>
    </row>
    <row r="33" spans="1:25" s="24" customFormat="1" ht="15" customHeight="1" x14ac:dyDescent="0.2">
      <c r="A33" s="22" t="s">
        <v>18</v>
      </c>
      <c r="B33" s="65" t="s">
        <v>45</v>
      </c>
      <c r="C33" s="63">
        <v>644</v>
      </c>
      <c r="D33" s="76">
        <v>15</v>
      </c>
      <c r="E33" s="73">
        <v>2.3292000000000002</v>
      </c>
      <c r="F33" s="76">
        <v>629</v>
      </c>
      <c r="G33" s="79">
        <v>97.671000000000006</v>
      </c>
      <c r="H33" s="76">
        <v>2</v>
      </c>
      <c r="I33" s="69">
        <v>0.318</v>
      </c>
      <c r="J33" s="70">
        <v>0</v>
      </c>
      <c r="K33" s="69">
        <v>0</v>
      </c>
      <c r="L33" s="71">
        <v>14</v>
      </c>
      <c r="M33" s="69">
        <v>2.2258</v>
      </c>
      <c r="N33" s="70">
        <v>164</v>
      </c>
      <c r="O33" s="69">
        <v>26.073</v>
      </c>
      <c r="P33" s="70">
        <v>442</v>
      </c>
      <c r="Q33" s="69">
        <v>70.27</v>
      </c>
      <c r="R33" s="71">
        <v>0</v>
      </c>
      <c r="S33" s="69">
        <v>0</v>
      </c>
      <c r="T33" s="75">
        <v>7</v>
      </c>
      <c r="U33" s="73">
        <v>1.1129</v>
      </c>
      <c r="V33" s="76">
        <v>2</v>
      </c>
      <c r="W33" s="73">
        <v>0.311</v>
      </c>
      <c r="X33" s="80">
        <v>2372</v>
      </c>
      <c r="Y33" s="81">
        <v>100</v>
      </c>
    </row>
    <row r="34" spans="1:25" s="24" customFormat="1" ht="15" customHeight="1" x14ac:dyDescent="0.2">
      <c r="A34" s="22" t="s">
        <v>18</v>
      </c>
      <c r="B34" s="64" t="s">
        <v>46</v>
      </c>
      <c r="C34" s="49">
        <v>0</v>
      </c>
      <c r="D34" s="47">
        <v>0</v>
      </c>
      <c r="E34" s="41">
        <v>0</v>
      </c>
      <c r="F34" s="47">
        <v>0</v>
      </c>
      <c r="G34" s="46">
        <v>0</v>
      </c>
      <c r="H34" s="40">
        <v>0</v>
      </c>
      <c r="I34" s="42">
        <v>0</v>
      </c>
      <c r="J34" s="44">
        <v>0</v>
      </c>
      <c r="K34" s="42">
        <v>0</v>
      </c>
      <c r="L34" s="43">
        <v>0</v>
      </c>
      <c r="M34" s="42">
        <v>0</v>
      </c>
      <c r="N34" s="44">
        <v>0</v>
      </c>
      <c r="O34" s="42">
        <v>0</v>
      </c>
      <c r="P34" s="43">
        <v>0</v>
      </c>
      <c r="Q34" s="42">
        <v>0</v>
      </c>
      <c r="R34" s="43">
        <v>0</v>
      </c>
      <c r="S34" s="42">
        <v>0</v>
      </c>
      <c r="T34" s="45">
        <v>0</v>
      </c>
      <c r="U34" s="41">
        <v>0</v>
      </c>
      <c r="V34" s="47">
        <v>0</v>
      </c>
      <c r="W34" s="41">
        <v>0</v>
      </c>
      <c r="X34" s="25">
        <v>825</v>
      </c>
      <c r="Y34" s="26">
        <v>100</v>
      </c>
    </row>
    <row r="35" spans="1:25" s="24" customFormat="1" ht="15" customHeight="1" x14ac:dyDescent="0.2">
      <c r="A35" s="22" t="s">
        <v>18</v>
      </c>
      <c r="B35" s="65" t="s">
        <v>47</v>
      </c>
      <c r="C35" s="66">
        <v>0</v>
      </c>
      <c r="D35" s="76">
        <v>0</v>
      </c>
      <c r="E35" s="73">
        <v>0</v>
      </c>
      <c r="F35" s="76">
        <v>0</v>
      </c>
      <c r="G35" s="79">
        <v>0</v>
      </c>
      <c r="H35" s="76">
        <v>0</v>
      </c>
      <c r="I35" s="69">
        <v>0</v>
      </c>
      <c r="J35" s="70">
        <v>0</v>
      </c>
      <c r="K35" s="69">
        <v>0</v>
      </c>
      <c r="L35" s="71">
        <v>0</v>
      </c>
      <c r="M35" s="69">
        <v>0</v>
      </c>
      <c r="N35" s="70">
        <v>0</v>
      </c>
      <c r="O35" s="69">
        <v>0</v>
      </c>
      <c r="P35" s="71">
        <v>0</v>
      </c>
      <c r="Q35" s="69">
        <v>0</v>
      </c>
      <c r="R35" s="70">
        <v>0</v>
      </c>
      <c r="S35" s="69">
        <v>0</v>
      </c>
      <c r="T35" s="75">
        <v>0</v>
      </c>
      <c r="U35" s="73">
        <v>0</v>
      </c>
      <c r="V35" s="76">
        <v>0</v>
      </c>
      <c r="W35" s="73">
        <v>0</v>
      </c>
      <c r="X35" s="80">
        <v>1064</v>
      </c>
      <c r="Y35" s="81">
        <v>100</v>
      </c>
    </row>
    <row r="36" spans="1:25" s="24" customFormat="1" ht="15" customHeight="1" x14ac:dyDescent="0.2">
      <c r="A36" s="22" t="s">
        <v>18</v>
      </c>
      <c r="B36" s="64" t="s">
        <v>48</v>
      </c>
      <c r="C36" s="49">
        <v>0</v>
      </c>
      <c r="D36" s="47">
        <v>0</v>
      </c>
      <c r="E36" s="41">
        <v>0</v>
      </c>
      <c r="F36" s="40">
        <v>0</v>
      </c>
      <c r="G36" s="46">
        <v>0</v>
      </c>
      <c r="H36" s="47">
        <v>0</v>
      </c>
      <c r="I36" s="42">
        <v>0</v>
      </c>
      <c r="J36" s="44">
        <v>0</v>
      </c>
      <c r="K36" s="42">
        <v>0</v>
      </c>
      <c r="L36" s="44">
        <v>0</v>
      </c>
      <c r="M36" s="42">
        <v>0</v>
      </c>
      <c r="N36" s="43">
        <v>0</v>
      </c>
      <c r="O36" s="42">
        <v>0</v>
      </c>
      <c r="P36" s="43">
        <v>0</v>
      </c>
      <c r="Q36" s="42">
        <v>0</v>
      </c>
      <c r="R36" s="44">
        <v>0</v>
      </c>
      <c r="S36" s="42">
        <v>0</v>
      </c>
      <c r="T36" s="48">
        <v>0</v>
      </c>
      <c r="U36" s="41">
        <v>0</v>
      </c>
      <c r="V36" s="47">
        <v>0</v>
      </c>
      <c r="W36" s="41">
        <v>0</v>
      </c>
      <c r="X36" s="25">
        <v>658</v>
      </c>
      <c r="Y36" s="26">
        <v>100</v>
      </c>
    </row>
    <row r="37" spans="1:25" s="24" customFormat="1" ht="15" customHeight="1" x14ac:dyDescent="0.2">
      <c r="A37" s="22" t="s">
        <v>18</v>
      </c>
      <c r="B37" s="65" t="s">
        <v>49</v>
      </c>
      <c r="C37" s="63">
        <v>0</v>
      </c>
      <c r="D37" s="76">
        <v>0</v>
      </c>
      <c r="E37" s="73">
        <v>0</v>
      </c>
      <c r="F37" s="68">
        <v>0</v>
      </c>
      <c r="G37" s="79">
        <v>0</v>
      </c>
      <c r="H37" s="68">
        <v>0</v>
      </c>
      <c r="I37" s="69">
        <v>0</v>
      </c>
      <c r="J37" s="70">
        <v>0</v>
      </c>
      <c r="K37" s="69">
        <v>0</v>
      </c>
      <c r="L37" s="70">
        <v>0</v>
      </c>
      <c r="M37" s="69">
        <v>0</v>
      </c>
      <c r="N37" s="70">
        <v>0</v>
      </c>
      <c r="O37" s="69">
        <v>0</v>
      </c>
      <c r="P37" s="70">
        <v>0</v>
      </c>
      <c r="Q37" s="69">
        <v>0</v>
      </c>
      <c r="R37" s="71">
        <v>0</v>
      </c>
      <c r="S37" s="69">
        <v>0</v>
      </c>
      <c r="T37" s="75">
        <v>0</v>
      </c>
      <c r="U37" s="73">
        <v>0</v>
      </c>
      <c r="V37" s="76">
        <v>0</v>
      </c>
      <c r="W37" s="73">
        <v>0</v>
      </c>
      <c r="X37" s="80">
        <v>483</v>
      </c>
      <c r="Y37" s="81">
        <v>100</v>
      </c>
    </row>
    <row r="38" spans="1:25" s="24" customFormat="1" ht="15" customHeight="1" x14ac:dyDescent="0.2">
      <c r="A38" s="22" t="s">
        <v>18</v>
      </c>
      <c r="B38" s="64" t="s">
        <v>50</v>
      </c>
      <c r="C38" s="39">
        <v>0</v>
      </c>
      <c r="D38" s="47">
        <v>0</v>
      </c>
      <c r="E38" s="41">
        <v>0</v>
      </c>
      <c r="F38" s="40">
        <v>0</v>
      </c>
      <c r="G38" s="46">
        <v>0</v>
      </c>
      <c r="H38" s="40">
        <v>0</v>
      </c>
      <c r="I38" s="42">
        <v>0</v>
      </c>
      <c r="J38" s="44">
        <v>0</v>
      </c>
      <c r="K38" s="42">
        <v>0</v>
      </c>
      <c r="L38" s="44">
        <v>0</v>
      </c>
      <c r="M38" s="42">
        <v>0</v>
      </c>
      <c r="N38" s="44">
        <v>0</v>
      </c>
      <c r="O38" s="42">
        <v>0</v>
      </c>
      <c r="P38" s="44">
        <v>0</v>
      </c>
      <c r="Q38" s="42">
        <v>0</v>
      </c>
      <c r="R38" s="44">
        <v>0</v>
      </c>
      <c r="S38" s="42">
        <v>0</v>
      </c>
      <c r="T38" s="45">
        <v>0</v>
      </c>
      <c r="U38" s="41">
        <v>0</v>
      </c>
      <c r="V38" s="47">
        <v>0</v>
      </c>
      <c r="W38" s="41">
        <v>0</v>
      </c>
      <c r="X38" s="25">
        <v>2577</v>
      </c>
      <c r="Y38" s="26">
        <v>100</v>
      </c>
    </row>
    <row r="39" spans="1:25" s="24" customFormat="1" ht="15" customHeight="1" x14ac:dyDescent="0.2">
      <c r="A39" s="22" t="s">
        <v>18</v>
      </c>
      <c r="B39" s="65" t="s">
        <v>51</v>
      </c>
      <c r="C39" s="63">
        <v>0</v>
      </c>
      <c r="D39" s="68">
        <v>0</v>
      </c>
      <c r="E39" s="73">
        <v>0</v>
      </c>
      <c r="F39" s="68">
        <v>0</v>
      </c>
      <c r="G39" s="79">
        <v>0</v>
      </c>
      <c r="H39" s="76">
        <v>0</v>
      </c>
      <c r="I39" s="69">
        <v>0</v>
      </c>
      <c r="J39" s="70">
        <v>0</v>
      </c>
      <c r="K39" s="69">
        <v>0</v>
      </c>
      <c r="L39" s="71">
        <v>0</v>
      </c>
      <c r="M39" s="69">
        <v>0</v>
      </c>
      <c r="N39" s="70">
        <v>0</v>
      </c>
      <c r="O39" s="69">
        <v>0</v>
      </c>
      <c r="P39" s="71">
        <v>0</v>
      </c>
      <c r="Q39" s="69">
        <v>0</v>
      </c>
      <c r="R39" s="70">
        <v>0</v>
      </c>
      <c r="S39" s="69">
        <v>0</v>
      </c>
      <c r="T39" s="75">
        <v>0</v>
      </c>
      <c r="U39" s="73">
        <v>0</v>
      </c>
      <c r="V39" s="68">
        <v>0</v>
      </c>
      <c r="W39" s="73">
        <v>0</v>
      </c>
      <c r="X39" s="80">
        <v>880</v>
      </c>
      <c r="Y39" s="81">
        <v>100</v>
      </c>
    </row>
    <row r="40" spans="1:25" s="24" customFormat="1" ht="15" customHeight="1" x14ac:dyDescent="0.2">
      <c r="A40" s="22" t="s">
        <v>18</v>
      </c>
      <c r="B40" s="64" t="s">
        <v>52</v>
      </c>
      <c r="C40" s="49">
        <v>0</v>
      </c>
      <c r="D40" s="47">
        <v>0</v>
      </c>
      <c r="E40" s="41">
        <v>0</v>
      </c>
      <c r="F40" s="40">
        <v>0</v>
      </c>
      <c r="G40" s="46">
        <v>0</v>
      </c>
      <c r="H40" s="40">
        <v>0</v>
      </c>
      <c r="I40" s="42">
        <v>0</v>
      </c>
      <c r="J40" s="44">
        <v>0</v>
      </c>
      <c r="K40" s="42">
        <v>0</v>
      </c>
      <c r="L40" s="44">
        <v>0</v>
      </c>
      <c r="M40" s="42">
        <v>0</v>
      </c>
      <c r="N40" s="43">
        <v>0</v>
      </c>
      <c r="O40" s="42">
        <v>0</v>
      </c>
      <c r="P40" s="43">
        <v>0</v>
      </c>
      <c r="Q40" s="42">
        <v>0</v>
      </c>
      <c r="R40" s="44">
        <v>0</v>
      </c>
      <c r="S40" s="42">
        <v>0</v>
      </c>
      <c r="T40" s="45">
        <v>0</v>
      </c>
      <c r="U40" s="41">
        <v>0</v>
      </c>
      <c r="V40" s="47">
        <v>0</v>
      </c>
      <c r="W40" s="41">
        <v>0</v>
      </c>
      <c r="X40" s="25">
        <v>4916</v>
      </c>
      <c r="Y40" s="26">
        <v>100</v>
      </c>
    </row>
    <row r="41" spans="1:25" s="24" customFormat="1" ht="15" customHeight="1" x14ac:dyDescent="0.2">
      <c r="A41" s="22" t="s">
        <v>18</v>
      </c>
      <c r="B41" s="65" t="s">
        <v>53</v>
      </c>
      <c r="C41" s="63">
        <v>12</v>
      </c>
      <c r="D41" s="68">
        <v>3</v>
      </c>
      <c r="E41" s="73">
        <v>25</v>
      </c>
      <c r="F41" s="76">
        <v>9</v>
      </c>
      <c r="G41" s="79">
        <v>75</v>
      </c>
      <c r="H41" s="76">
        <v>2</v>
      </c>
      <c r="I41" s="69">
        <v>22.222200000000001</v>
      </c>
      <c r="J41" s="70">
        <v>0</v>
      </c>
      <c r="K41" s="69">
        <v>0</v>
      </c>
      <c r="L41" s="70">
        <v>1</v>
      </c>
      <c r="M41" s="69">
        <v>11.1111</v>
      </c>
      <c r="N41" s="70">
        <v>0</v>
      </c>
      <c r="O41" s="69">
        <v>0</v>
      </c>
      <c r="P41" s="71">
        <v>6</v>
      </c>
      <c r="Q41" s="69">
        <v>66.667000000000002</v>
      </c>
      <c r="R41" s="71">
        <v>0</v>
      </c>
      <c r="S41" s="69">
        <v>0</v>
      </c>
      <c r="T41" s="72">
        <v>0</v>
      </c>
      <c r="U41" s="73">
        <v>0</v>
      </c>
      <c r="V41" s="68">
        <v>1</v>
      </c>
      <c r="W41" s="73">
        <v>8.3330000000000002</v>
      </c>
      <c r="X41" s="80">
        <v>2618</v>
      </c>
      <c r="Y41" s="81">
        <v>100</v>
      </c>
    </row>
    <row r="42" spans="1:25" s="24" customFormat="1" ht="15" customHeight="1" x14ac:dyDescent="0.2">
      <c r="A42" s="22" t="s">
        <v>18</v>
      </c>
      <c r="B42" s="64" t="s">
        <v>54</v>
      </c>
      <c r="C42" s="49">
        <v>0</v>
      </c>
      <c r="D42" s="47">
        <v>0</v>
      </c>
      <c r="E42" s="41">
        <v>0</v>
      </c>
      <c r="F42" s="40">
        <v>0</v>
      </c>
      <c r="G42" s="46">
        <v>0</v>
      </c>
      <c r="H42" s="40">
        <v>0</v>
      </c>
      <c r="I42" s="42">
        <v>0</v>
      </c>
      <c r="J42" s="44">
        <v>0</v>
      </c>
      <c r="K42" s="42">
        <v>0</v>
      </c>
      <c r="L42" s="44">
        <v>0</v>
      </c>
      <c r="M42" s="42">
        <v>0</v>
      </c>
      <c r="N42" s="43">
        <v>0</v>
      </c>
      <c r="O42" s="42">
        <v>0</v>
      </c>
      <c r="P42" s="43">
        <v>0</v>
      </c>
      <c r="Q42" s="42">
        <v>0</v>
      </c>
      <c r="R42" s="43">
        <v>0</v>
      </c>
      <c r="S42" s="42">
        <v>0</v>
      </c>
      <c r="T42" s="45">
        <v>0</v>
      </c>
      <c r="U42" s="41">
        <v>0</v>
      </c>
      <c r="V42" s="47">
        <v>0</v>
      </c>
      <c r="W42" s="41">
        <v>0</v>
      </c>
      <c r="X42" s="25">
        <v>481</v>
      </c>
      <c r="Y42" s="26">
        <v>100</v>
      </c>
    </row>
    <row r="43" spans="1:25" s="24" customFormat="1" ht="15" customHeight="1" x14ac:dyDescent="0.2">
      <c r="A43" s="22" t="s">
        <v>18</v>
      </c>
      <c r="B43" s="65" t="s">
        <v>55</v>
      </c>
      <c r="C43" s="63">
        <v>13</v>
      </c>
      <c r="D43" s="76">
        <v>0</v>
      </c>
      <c r="E43" s="73">
        <v>0</v>
      </c>
      <c r="F43" s="76">
        <v>13</v>
      </c>
      <c r="G43" s="79">
        <v>100</v>
      </c>
      <c r="H43" s="68">
        <v>0</v>
      </c>
      <c r="I43" s="69">
        <v>0</v>
      </c>
      <c r="J43" s="70">
        <v>0</v>
      </c>
      <c r="K43" s="69">
        <v>0</v>
      </c>
      <c r="L43" s="71">
        <v>0</v>
      </c>
      <c r="M43" s="69">
        <v>0</v>
      </c>
      <c r="N43" s="70">
        <v>0</v>
      </c>
      <c r="O43" s="69">
        <v>0</v>
      </c>
      <c r="P43" s="70">
        <v>13</v>
      </c>
      <c r="Q43" s="69">
        <v>100</v>
      </c>
      <c r="R43" s="70">
        <v>0</v>
      </c>
      <c r="S43" s="69">
        <v>0</v>
      </c>
      <c r="T43" s="72">
        <v>0</v>
      </c>
      <c r="U43" s="73">
        <v>0</v>
      </c>
      <c r="V43" s="76">
        <v>0</v>
      </c>
      <c r="W43" s="73">
        <v>0</v>
      </c>
      <c r="X43" s="80">
        <v>3631</v>
      </c>
      <c r="Y43" s="81">
        <v>100</v>
      </c>
    </row>
    <row r="44" spans="1:25" s="24" customFormat="1" ht="15" customHeight="1" x14ac:dyDescent="0.2">
      <c r="A44" s="22" t="s">
        <v>18</v>
      </c>
      <c r="B44" s="64" t="s">
        <v>56</v>
      </c>
      <c r="C44" s="39">
        <v>1084</v>
      </c>
      <c r="D44" s="47">
        <v>15</v>
      </c>
      <c r="E44" s="41">
        <v>1.3837999999999999</v>
      </c>
      <c r="F44" s="47">
        <v>1069</v>
      </c>
      <c r="G44" s="46">
        <v>98.616</v>
      </c>
      <c r="H44" s="40">
        <v>307</v>
      </c>
      <c r="I44" s="42">
        <v>28.718399999999999</v>
      </c>
      <c r="J44" s="43">
        <v>0</v>
      </c>
      <c r="K44" s="42">
        <v>0</v>
      </c>
      <c r="L44" s="44">
        <v>46</v>
      </c>
      <c r="M44" s="42">
        <v>4.3030999999999997</v>
      </c>
      <c r="N44" s="44">
        <v>52</v>
      </c>
      <c r="O44" s="42">
        <v>4.8639999999999999</v>
      </c>
      <c r="P44" s="44">
        <v>602</v>
      </c>
      <c r="Q44" s="42">
        <v>56.314</v>
      </c>
      <c r="R44" s="43">
        <v>1</v>
      </c>
      <c r="S44" s="42">
        <v>9.3545000000000003E-2</v>
      </c>
      <c r="T44" s="48">
        <v>61</v>
      </c>
      <c r="U44" s="41">
        <v>5.7062999999999997</v>
      </c>
      <c r="V44" s="47">
        <v>29</v>
      </c>
      <c r="W44" s="41">
        <v>2.6749999999999998</v>
      </c>
      <c r="X44" s="25">
        <v>1815</v>
      </c>
      <c r="Y44" s="26">
        <v>100</v>
      </c>
    </row>
    <row r="45" spans="1:25" s="24" customFormat="1" ht="15" customHeight="1" x14ac:dyDescent="0.2">
      <c r="A45" s="22" t="s">
        <v>18</v>
      </c>
      <c r="B45" s="65" t="s">
        <v>57</v>
      </c>
      <c r="C45" s="63">
        <v>0</v>
      </c>
      <c r="D45" s="68">
        <v>0</v>
      </c>
      <c r="E45" s="73">
        <v>0</v>
      </c>
      <c r="F45" s="76">
        <v>0</v>
      </c>
      <c r="G45" s="79">
        <v>0</v>
      </c>
      <c r="H45" s="76">
        <v>0</v>
      </c>
      <c r="I45" s="69">
        <v>0</v>
      </c>
      <c r="J45" s="70">
        <v>0</v>
      </c>
      <c r="K45" s="69">
        <v>0</v>
      </c>
      <c r="L45" s="71">
        <v>0</v>
      </c>
      <c r="M45" s="69">
        <v>0</v>
      </c>
      <c r="N45" s="70">
        <v>0</v>
      </c>
      <c r="O45" s="69">
        <v>0</v>
      </c>
      <c r="P45" s="71">
        <v>0</v>
      </c>
      <c r="Q45" s="69">
        <v>0</v>
      </c>
      <c r="R45" s="70">
        <v>0</v>
      </c>
      <c r="S45" s="69">
        <v>0</v>
      </c>
      <c r="T45" s="72">
        <v>0</v>
      </c>
      <c r="U45" s="73">
        <v>0</v>
      </c>
      <c r="V45" s="68">
        <v>0</v>
      </c>
      <c r="W45" s="73">
        <v>0</v>
      </c>
      <c r="X45" s="80">
        <v>1283</v>
      </c>
      <c r="Y45" s="81">
        <v>100</v>
      </c>
    </row>
    <row r="46" spans="1:25" s="24" customFormat="1" ht="15" customHeight="1" x14ac:dyDescent="0.2">
      <c r="A46" s="22" t="s">
        <v>18</v>
      </c>
      <c r="B46" s="64" t="s">
        <v>58</v>
      </c>
      <c r="C46" s="39">
        <v>0</v>
      </c>
      <c r="D46" s="40">
        <v>0</v>
      </c>
      <c r="E46" s="41">
        <v>0</v>
      </c>
      <c r="F46" s="40">
        <v>0</v>
      </c>
      <c r="G46" s="46">
        <v>0</v>
      </c>
      <c r="H46" s="40">
        <v>0</v>
      </c>
      <c r="I46" s="42">
        <v>0</v>
      </c>
      <c r="J46" s="44">
        <v>0</v>
      </c>
      <c r="K46" s="42">
        <v>0</v>
      </c>
      <c r="L46" s="44">
        <v>0</v>
      </c>
      <c r="M46" s="42">
        <v>0</v>
      </c>
      <c r="N46" s="44">
        <v>0</v>
      </c>
      <c r="O46" s="42">
        <v>0</v>
      </c>
      <c r="P46" s="43">
        <v>0</v>
      </c>
      <c r="Q46" s="42">
        <v>0</v>
      </c>
      <c r="R46" s="43">
        <v>0</v>
      </c>
      <c r="S46" s="42">
        <v>0</v>
      </c>
      <c r="T46" s="48">
        <v>0</v>
      </c>
      <c r="U46" s="41">
        <v>0</v>
      </c>
      <c r="V46" s="40">
        <v>0</v>
      </c>
      <c r="W46" s="41">
        <v>0</v>
      </c>
      <c r="X46" s="25">
        <v>3027</v>
      </c>
      <c r="Y46" s="26">
        <v>100</v>
      </c>
    </row>
    <row r="47" spans="1:25" s="24" customFormat="1" ht="15" customHeight="1" x14ac:dyDescent="0.2">
      <c r="A47" s="22" t="s">
        <v>18</v>
      </c>
      <c r="B47" s="65" t="s">
        <v>59</v>
      </c>
      <c r="C47" s="66">
        <v>0</v>
      </c>
      <c r="D47" s="76">
        <v>0</v>
      </c>
      <c r="E47" s="73">
        <v>0</v>
      </c>
      <c r="F47" s="68">
        <v>0</v>
      </c>
      <c r="G47" s="79">
        <v>0</v>
      </c>
      <c r="H47" s="68">
        <v>0</v>
      </c>
      <c r="I47" s="69">
        <v>0</v>
      </c>
      <c r="J47" s="71">
        <v>0</v>
      </c>
      <c r="K47" s="69">
        <v>0</v>
      </c>
      <c r="L47" s="71">
        <v>0</v>
      </c>
      <c r="M47" s="69">
        <v>0</v>
      </c>
      <c r="N47" s="71">
        <v>0</v>
      </c>
      <c r="O47" s="69">
        <v>0</v>
      </c>
      <c r="P47" s="71">
        <v>0</v>
      </c>
      <c r="Q47" s="69">
        <v>0</v>
      </c>
      <c r="R47" s="70">
        <v>0</v>
      </c>
      <c r="S47" s="69">
        <v>0</v>
      </c>
      <c r="T47" s="72">
        <v>0</v>
      </c>
      <c r="U47" s="73">
        <v>0</v>
      </c>
      <c r="V47" s="76">
        <v>0</v>
      </c>
      <c r="W47" s="73">
        <v>0</v>
      </c>
      <c r="X47" s="80">
        <v>308</v>
      </c>
      <c r="Y47" s="81">
        <v>100</v>
      </c>
    </row>
    <row r="48" spans="1:25" s="24" customFormat="1" ht="15" customHeight="1" x14ac:dyDescent="0.2">
      <c r="A48" s="22" t="s">
        <v>18</v>
      </c>
      <c r="B48" s="64" t="s">
        <v>60</v>
      </c>
      <c r="C48" s="39">
        <v>9</v>
      </c>
      <c r="D48" s="47">
        <v>0</v>
      </c>
      <c r="E48" s="41">
        <v>0</v>
      </c>
      <c r="F48" s="47">
        <v>9</v>
      </c>
      <c r="G48" s="46">
        <v>100</v>
      </c>
      <c r="H48" s="47">
        <v>0</v>
      </c>
      <c r="I48" s="42">
        <v>0</v>
      </c>
      <c r="J48" s="44">
        <v>0</v>
      </c>
      <c r="K48" s="42">
        <v>0</v>
      </c>
      <c r="L48" s="43">
        <v>0</v>
      </c>
      <c r="M48" s="42">
        <v>0</v>
      </c>
      <c r="N48" s="44">
        <v>3</v>
      </c>
      <c r="O48" s="42">
        <v>33.332999999999998</v>
      </c>
      <c r="P48" s="44">
        <v>5</v>
      </c>
      <c r="Q48" s="42">
        <v>55.555999999999997</v>
      </c>
      <c r="R48" s="43">
        <v>0</v>
      </c>
      <c r="S48" s="42">
        <v>0</v>
      </c>
      <c r="T48" s="48">
        <v>1</v>
      </c>
      <c r="U48" s="41">
        <v>11.1111</v>
      </c>
      <c r="V48" s="47">
        <v>2</v>
      </c>
      <c r="W48" s="41">
        <v>22.222000000000001</v>
      </c>
      <c r="X48" s="25">
        <v>1236</v>
      </c>
      <c r="Y48" s="26">
        <v>100</v>
      </c>
    </row>
    <row r="49" spans="1:25" s="24" customFormat="1" ht="15" customHeight="1" x14ac:dyDescent="0.2">
      <c r="A49" s="22" t="s">
        <v>18</v>
      </c>
      <c r="B49" s="65" t="s">
        <v>61</v>
      </c>
      <c r="C49" s="66">
        <v>0</v>
      </c>
      <c r="D49" s="76">
        <v>0</v>
      </c>
      <c r="E49" s="73">
        <v>0</v>
      </c>
      <c r="F49" s="76">
        <v>0</v>
      </c>
      <c r="G49" s="79">
        <v>0</v>
      </c>
      <c r="H49" s="68">
        <v>0</v>
      </c>
      <c r="I49" s="69">
        <v>0</v>
      </c>
      <c r="J49" s="70">
        <v>0</v>
      </c>
      <c r="K49" s="69">
        <v>0</v>
      </c>
      <c r="L49" s="70">
        <v>0</v>
      </c>
      <c r="M49" s="69">
        <v>0</v>
      </c>
      <c r="N49" s="70">
        <v>0</v>
      </c>
      <c r="O49" s="69">
        <v>0</v>
      </c>
      <c r="P49" s="71">
        <v>0</v>
      </c>
      <c r="Q49" s="69">
        <v>0</v>
      </c>
      <c r="R49" s="71">
        <v>0</v>
      </c>
      <c r="S49" s="69">
        <v>0</v>
      </c>
      <c r="T49" s="72">
        <v>0</v>
      </c>
      <c r="U49" s="73">
        <v>0</v>
      </c>
      <c r="V49" s="76">
        <v>0</v>
      </c>
      <c r="W49" s="73">
        <v>0</v>
      </c>
      <c r="X49" s="80">
        <v>688</v>
      </c>
      <c r="Y49" s="81">
        <v>100</v>
      </c>
    </row>
    <row r="50" spans="1:25" s="24" customFormat="1" ht="15" customHeight="1" x14ac:dyDescent="0.2">
      <c r="A50" s="22" t="s">
        <v>18</v>
      </c>
      <c r="B50" s="64" t="s">
        <v>62</v>
      </c>
      <c r="C50" s="39">
        <v>1074</v>
      </c>
      <c r="D50" s="40">
        <v>51</v>
      </c>
      <c r="E50" s="41">
        <v>4.7485999999999997</v>
      </c>
      <c r="F50" s="40">
        <v>1023</v>
      </c>
      <c r="G50" s="46">
        <v>95.251000000000005</v>
      </c>
      <c r="H50" s="40">
        <v>3</v>
      </c>
      <c r="I50" s="42">
        <v>0.29330000000000001</v>
      </c>
      <c r="J50" s="44">
        <v>0</v>
      </c>
      <c r="K50" s="42">
        <v>0</v>
      </c>
      <c r="L50" s="43">
        <v>15</v>
      </c>
      <c r="M50" s="42">
        <v>1.4662999999999999</v>
      </c>
      <c r="N50" s="44">
        <v>287</v>
      </c>
      <c r="O50" s="42">
        <v>28.055</v>
      </c>
      <c r="P50" s="44">
        <v>710</v>
      </c>
      <c r="Q50" s="42">
        <v>69.403999999999996</v>
      </c>
      <c r="R50" s="43">
        <v>0</v>
      </c>
      <c r="S50" s="42">
        <v>0</v>
      </c>
      <c r="T50" s="48">
        <v>8</v>
      </c>
      <c r="U50" s="41">
        <v>0.78200000000000003</v>
      </c>
      <c r="V50" s="40">
        <v>9</v>
      </c>
      <c r="W50" s="41">
        <v>0.83799999999999997</v>
      </c>
      <c r="X50" s="25">
        <v>1818</v>
      </c>
      <c r="Y50" s="26">
        <v>100</v>
      </c>
    </row>
    <row r="51" spans="1:25" s="24" customFormat="1" ht="15" customHeight="1" x14ac:dyDescent="0.2">
      <c r="A51" s="22" t="s">
        <v>18</v>
      </c>
      <c r="B51" s="65" t="s">
        <v>63</v>
      </c>
      <c r="C51" s="63">
        <v>3560</v>
      </c>
      <c r="D51" s="68">
        <v>1146</v>
      </c>
      <c r="E51" s="73">
        <v>32.191000000000003</v>
      </c>
      <c r="F51" s="68">
        <v>2414</v>
      </c>
      <c r="G51" s="79">
        <v>67.808999999999997</v>
      </c>
      <c r="H51" s="68">
        <v>7</v>
      </c>
      <c r="I51" s="69">
        <v>0.28999999999999998</v>
      </c>
      <c r="J51" s="71">
        <v>3</v>
      </c>
      <c r="K51" s="69">
        <v>0.12428</v>
      </c>
      <c r="L51" s="70">
        <v>640</v>
      </c>
      <c r="M51" s="69">
        <v>26.512</v>
      </c>
      <c r="N51" s="70">
        <v>585</v>
      </c>
      <c r="O51" s="69">
        <v>24.234000000000002</v>
      </c>
      <c r="P51" s="70">
        <v>1119</v>
      </c>
      <c r="Q51" s="69">
        <v>46.354999999999997</v>
      </c>
      <c r="R51" s="71">
        <v>0</v>
      </c>
      <c r="S51" s="69">
        <v>0</v>
      </c>
      <c r="T51" s="72">
        <v>60</v>
      </c>
      <c r="U51" s="73">
        <v>2.4855</v>
      </c>
      <c r="V51" s="68">
        <v>123</v>
      </c>
      <c r="W51" s="73">
        <v>3.4550000000000001</v>
      </c>
      <c r="X51" s="80">
        <v>8616</v>
      </c>
      <c r="Y51" s="81">
        <v>100</v>
      </c>
    </row>
    <row r="52" spans="1:25" s="24" customFormat="1" ht="15" customHeight="1" x14ac:dyDescent="0.2">
      <c r="A52" s="22" t="s">
        <v>18</v>
      </c>
      <c r="B52" s="64" t="s">
        <v>64</v>
      </c>
      <c r="C52" s="39">
        <v>0</v>
      </c>
      <c r="D52" s="40">
        <v>0</v>
      </c>
      <c r="E52" s="41">
        <v>0</v>
      </c>
      <c r="F52" s="40">
        <v>0</v>
      </c>
      <c r="G52" s="46">
        <v>0</v>
      </c>
      <c r="H52" s="47">
        <v>0</v>
      </c>
      <c r="I52" s="42">
        <v>0</v>
      </c>
      <c r="J52" s="44">
        <v>0</v>
      </c>
      <c r="K52" s="42">
        <v>0</v>
      </c>
      <c r="L52" s="43">
        <v>0</v>
      </c>
      <c r="M52" s="42">
        <v>0</v>
      </c>
      <c r="N52" s="43">
        <v>0</v>
      </c>
      <c r="O52" s="42">
        <v>0</v>
      </c>
      <c r="P52" s="44">
        <v>0</v>
      </c>
      <c r="Q52" s="42">
        <v>0</v>
      </c>
      <c r="R52" s="43">
        <v>0</v>
      </c>
      <c r="S52" s="42">
        <v>0</v>
      </c>
      <c r="T52" s="45">
        <v>0</v>
      </c>
      <c r="U52" s="41">
        <v>0</v>
      </c>
      <c r="V52" s="40">
        <v>0</v>
      </c>
      <c r="W52" s="41">
        <v>0</v>
      </c>
      <c r="X52" s="25">
        <v>1009</v>
      </c>
      <c r="Y52" s="26">
        <v>100</v>
      </c>
    </row>
    <row r="53" spans="1:25" s="24" customFormat="1" ht="15" customHeight="1" x14ac:dyDescent="0.2">
      <c r="A53" s="22" t="s">
        <v>18</v>
      </c>
      <c r="B53" s="65" t="s">
        <v>65</v>
      </c>
      <c r="C53" s="66">
        <v>0</v>
      </c>
      <c r="D53" s="76">
        <v>0</v>
      </c>
      <c r="E53" s="73">
        <v>0</v>
      </c>
      <c r="F53" s="68">
        <v>0</v>
      </c>
      <c r="G53" s="79">
        <v>0</v>
      </c>
      <c r="H53" s="76">
        <v>0</v>
      </c>
      <c r="I53" s="69">
        <v>0</v>
      </c>
      <c r="J53" s="70">
        <v>0</v>
      </c>
      <c r="K53" s="69">
        <v>0</v>
      </c>
      <c r="L53" s="71">
        <v>0</v>
      </c>
      <c r="M53" s="69">
        <v>0</v>
      </c>
      <c r="N53" s="70">
        <v>0</v>
      </c>
      <c r="O53" s="69">
        <v>0</v>
      </c>
      <c r="P53" s="71">
        <v>0</v>
      </c>
      <c r="Q53" s="69">
        <v>0</v>
      </c>
      <c r="R53" s="71">
        <v>0</v>
      </c>
      <c r="S53" s="69">
        <v>0</v>
      </c>
      <c r="T53" s="72">
        <v>0</v>
      </c>
      <c r="U53" s="73">
        <v>0</v>
      </c>
      <c r="V53" s="76">
        <v>0</v>
      </c>
      <c r="W53" s="73">
        <v>0</v>
      </c>
      <c r="X53" s="80">
        <v>306</v>
      </c>
      <c r="Y53" s="81">
        <v>100</v>
      </c>
    </row>
    <row r="54" spans="1:25" s="24" customFormat="1" ht="15" customHeight="1" x14ac:dyDescent="0.2">
      <c r="A54" s="22" t="s">
        <v>18</v>
      </c>
      <c r="B54" s="64" t="s">
        <v>66</v>
      </c>
      <c r="C54" s="39">
        <v>0</v>
      </c>
      <c r="D54" s="40">
        <v>0</v>
      </c>
      <c r="E54" s="41">
        <v>0</v>
      </c>
      <c r="F54" s="47">
        <v>0</v>
      </c>
      <c r="G54" s="46">
        <v>0</v>
      </c>
      <c r="H54" s="47">
        <v>0</v>
      </c>
      <c r="I54" s="42">
        <v>0</v>
      </c>
      <c r="J54" s="44">
        <v>0</v>
      </c>
      <c r="K54" s="77">
        <v>0</v>
      </c>
      <c r="L54" s="43">
        <v>0</v>
      </c>
      <c r="M54" s="77">
        <v>0</v>
      </c>
      <c r="N54" s="44">
        <v>0</v>
      </c>
      <c r="O54" s="42">
        <v>0</v>
      </c>
      <c r="P54" s="44">
        <v>0</v>
      </c>
      <c r="Q54" s="42">
        <v>0</v>
      </c>
      <c r="R54" s="44">
        <v>0</v>
      </c>
      <c r="S54" s="42">
        <v>0</v>
      </c>
      <c r="T54" s="48">
        <v>0</v>
      </c>
      <c r="U54" s="41">
        <v>0</v>
      </c>
      <c r="V54" s="40">
        <v>0</v>
      </c>
      <c r="W54" s="41">
        <v>0</v>
      </c>
      <c r="X54" s="25">
        <v>1971</v>
      </c>
      <c r="Y54" s="26">
        <v>100</v>
      </c>
    </row>
    <row r="55" spans="1:25" s="24" customFormat="1" ht="15" customHeight="1" x14ac:dyDescent="0.2">
      <c r="A55" s="22" t="s">
        <v>18</v>
      </c>
      <c r="B55" s="65" t="s">
        <v>67</v>
      </c>
      <c r="C55" s="63">
        <v>0</v>
      </c>
      <c r="D55" s="68">
        <v>0</v>
      </c>
      <c r="E55" s="73">
        <v>0</v>
      </c>
      <c r="F55" s="76">
        <v>0</v>
      </c>
      <c r="G55" s="79">
        <v>0</v>
      </c>
      <c r="H55" s="68">
        <v>0</v>
      </c>
      <c r="I55" s="69">
        <v>0</v>
      </c>
      <c r="J55" s="70">
        <v>0</v>
      </c>
      <c r="K55" s="69">
        <v>0</v>
      </c>
      <c r="L55" s="71">
        <v>0</v>
      </c>
      <c r="M55" s="69">
        <v>0</v>
      </c>
      <c r="N55" s="71">
        <v>0</v>
      </c>
      <c r="O55" s="69">
        <v>0</v>
      </c>
      <c r="P55" s="70">
        <v>0</v>
      </c>
      <c r="Q55" s="69">
        <v>0</v>
      </c>
      <c r="R55" s="70">
        <v>0</v>
      </c>
      <c r="S55" s="69">
        <v>0</v>
      </c>
      <c r="T55" s="75">
        <v>0</v>
      </c>
      <c r="U55" s="73">
        <v>0</v>
      </c>
      <c r="V55" s="68">
        <v>0</v>
      </c>
      <c r="W55" s="73">
        <v>0</v>
      </c>
      <c r="X55" s="80">
        <v>2305</v>
      </c>
      <c r="Y55" s="81">
        <v>100</v>
      </c>
    </row>
    <row r="56" spans="1:25" s="24" customFormat="1" ht="15" customHeight="1" x14ac:dyDescent="0.2">
      <c r="A56" s="22" t="s">
        <v>18</v>
      </c>
      <c r="B56" s="64" t="s">
        <v>68</v>
      </c>
      <c r="C56" s="39">
        <v>0</v>
      </c>
      <c r="D56" s="47">
        <v>0</v>
      </c>
      <c r="E56" s="41">
        <v>0</v>
      </c>
      <c r="F56" s="47">
        <v>0</v>
      </c>
      <c r="G56" s="46">
        <v>0</v>
      </c>
      <c r="H56" s="40">
        <v>0</v>
      </c>
      <c r="I56" s="42">
        <v>0</v>
      </c>
      <c r="J56" s="44">
        <v>0</v>
      </c>
      <c r="K56" s="42">
        <v>0</v>
      </c>
      <c r="L56" s="44">
        <v>0</v>
      </c>
      <c r="M56" s="42">
        <v>0</v>
      </c>
      <c r="N56" s="43">
        <v>0</v>
      </c>
      <c r="O56" s="42">
        <v>0</v>
      </c>
      <c r="P56" s="44">
        <v>0</v>
      </c>
      <c r="Q56" s="42">
        <v>0</v>
      </c>
      <c r="R56" s="43">
        <v>0</v>
      </c>
      <c r="S56" s="42">
        <v>0</v>
      </c>
      <c r="T56" s="45">
        <v>0</v>
      </c>
      <c r="U56" s="41">
        <v>0</v>
      </c>
      <c r="V56" s="47">
        <v>0</v>
      </c>
      <c r="W56" s="41">
        <v>0</v>
      </c>
      <c r="X56" s="25">
        <v>720</v>
      </c>
      <c r="Y56" s="26">
        <v>100</v>
      </c>
    </row>
    <row r="57" spans="1:25" s="24" customFormat="1" ht="15" customHeight="1" x14ac:dyDescent="0.2">
      <c r="A57" s="22" t="s">
        <v>18</v>
      </c>
      <c r="B57" s="65" t="s">
        <v>69</v>
      </c>
      <c r="C57" s="63">
        <v>1</v>
      </c>
      <c r="D57" s="76">
        <v>0</v>
      </c>
      <c r="E57" s="73">
        <v>0</v>
      </c>
      <c r="F57" s="76">
        <v>1</v>
      </c>
      <c r="G57" s="79">
        <v>100</v>
      </c>
      <c r="H57" s="68">
        <v>0</v>
      </c>
      <c r="I57" s="69">
        <v>0</v>
      </c>
      <c r="J57" s="71">
        <v>0</v>
      </c>
      <c r="K57" s="69">
        <v>0</v>
      </c>
      <c r="L57" s="70">
        <v>0</v>
      </c>
      <c r="M57" s="69">
        <v>0</v>
      </c>
      <c r="N57" s="70">
        <v>1</v>
      </c>
      <c r="O57" s="69">
        <v>100</v>
      </c>
      <c r="P57" s="70">
        <v>0</v>
      </c>
      <c r="Q57" s="69">
        <v>0</v>
      </c>
      <c r="R57" s="70">
        <v>0</v>
      </c>
      <c r="S57" s="69">
        <v>0</v>
      </c>
      <c r="T57" s="75">
        <v>0</v>
      </c>
      <c r="U57" s="73">
        <v>0</v>
      </c>
      <c r="V57" s="76">
        <v>1</v>
      </c>
      <c r="W57" s="73">
        <v>100</v>
      </c>
      <c r="X57" s="80">
        <v>2232</v>
      </c>
      <c r="Y57" s="81">
        <v>100</v>
      </c>
    </row>
    <row r="58" spans="1:25" s="24" customFormat="1" ht="15" customHeight="1" thickBot="1" x14ac:dyDescent="0.25">
      <c r="A58" s="22" t="s">
        <v>18</v>
      </c>
      <c r="B58" s="67" t="s">
        <v>70</v>
      </c>
      <c r="C58" s="50">
        <v>0</v>
      </c>
      <c r="D58" s="51">
        <v>0</v>
      </c>
      <c r="E58" s="52">
        <v>0</v>
      </c>
      <c r="F58" s="51">
        <v>0</v>
      </c>
      <c r="G58" s="57">
        <v>0</v>
      </c>
      <c r="H58" s="53">
        <v>0</v>
      </c>
      <c r="I58" s="54">
        <v>0</v>
      </c>
      <c r="J58" s="55">
        <v>0</v>
      </c>
      <c r="K58" s="54">
        <v>0</v>
      </c>
      <c r="L58" s="56">
        <v>0</v>
      </c>
      <c r="M58" s="54">
        <v>0</v>
      </c>
      <c r="N58" s="55">
        <v>0</v>
      </c>
      <c r="O58" s="54">
        <v>0</v>
      </c>
      <c r="P58" s="55">
        <v>0</v>
      </c>
      <c r="Q58" s="54">
        <v>0</v>
      </c>
      <c r="R58" s="55">
        <v>0</v>
      </c>
      <c r="S58" s="54">
        <v>0</v>
      </c>
      <c r="T58" s="78">
        <v>0</v>
      </c>
      <c r="U58" s="52">
        <v>0</v>
      </c>
      <c r="V58" s="51">
        <v>0</v>
      </c>
      <c r="W58" s="52">
        <v>0</v>
      </c>
      <c r="X58" s="27">
        <v>365</v>
      </c>
      <c r="Y58" s="28">
        <v>100</v>
      </c>
    </row>
    <row r="59" spans="1:25" s="24" customFormat="1" ht="15" customHeight="1" x14ac:dyDescent="0.2">
      <c r="A59" s="22"/>
      <c r="B59" s="29"/>
      <c r="C59" s="30"/>
      <c r="D59" s="30"/>
      <c r="E59" s="30"/>
      <c r="F59" s="30"/>
      <c r="G59" s="30"/>
      <c r="H59" s="30"/>
      <c r="I59" s="30"/>
      <c r="J59" s="30"/>
      <c r="K59" s="30"/>
      <c r="L59" s="30"/>
      <c r="M59" s="30"/>
      <c r="N59" s="30"/>
      <c r="O59" s="30"/>
      <c r="P59" s="30"/>
      <c r="Q59" s="30"/>
      <c r="R59" s="30"/>
      <c r="S59" s="30"/>
      <c r="T59" s="30"/>
      <c r="U59" s="30"/>
      <c r="V59" s="31"/>
      <c r="W59" s="23"/>
      <c r="X59" s="30"/>
      <c r="Y59" s="30"/>
    </row>
    <row r="60" spans="1:25" s="24" customFormat="1" ht="15" customHeight="1" x14ac:dyDescent="0.2">
      <c r="A60" s="22"/>
      <c r="B60" s="29" t="s">
        <v>80</v>
      </c>
      <c r="C60" s="31"/>
      <c r="D60" s="31"/>
      <c r="E60" s="31"/>
      <c r="F60" s="31"/>
      <c r="G60" s="31"/>
      <c r="H60" s="30"/>
      <c r="I60" s="30"/>
      <c r="J60" s="30"/>
      <c r="K60" s="30"/>
      <c r="L60" s="30"/>
      <c r="M60" s="30"/>
      <c r="N60" s="30"/>
      <c r="O60" s="30"/>
      <c r="P60" s="30"/>
      <c r="Q60" s="30"/>
      <c r="R60" s="30"/>
      <c r="S60" s="30"/>
      <c r="T60" s="30"/>
      <c r="U60" s="30"/>
      <c r="V60" s="31"/>
      <c r="W60" s="31"/>
      <c r="X60" s="30"/>
      <c r="Y60" s="30"/>
    </row>
    <row r="61" spans="1:25" s="24" customFormat="1" ht="15" customHeight="1" x14ac:dyDescent="0.2">
      <c r="A61" s="22"/>
      <c r="B61" s="32" t="s">
        <v>81</v>
      </c>
      <c r="C61" s="31"/>
      <c r="D61" s="31"/>
      <c r="E61" s="31"/>
      <c r="F61" s="31"/>
      <c r="G61" s="31"/>
      <c r="H61" s="30"/>
      <c r="I61" s="30"/>
      <c r="J61" s="30"/>
      <c r="K61" s="30"/>
      <c r="L61" s="30"/>
      <c r="M61" s="30"/>
      <c r="N61" s="30"/>
      <c r="O61" s="30"/>
      <c r="P61" s="30"/>
      <c r="Q61" s="30"/>
      <c r="R61" s="30"/>
      <c r="S61" s="30"/>
      <c r="T61" s="30"/>
      <c r="U61" s="30"/>
      <c r="V61" s="31"/>
      <c r="W61" s="31"/>
      <c r="X61" s="30"/>
      <c r="Y61" s="30"/>
    </row>
    <row r="62" spans="1:25" s="24" customFormat="1" ht="15" customHeight="1" x14ac:dyDescent="0.2">
      <c r="A62" s="22"/>
      <c r="B62" s="32" t="s">
        <v>82</v>
      </c>
      <c r="C62" s="31"/>
      <c r="D62" s="31"/>
      <c r="E62" s="31"/>
      <c r="F62" s="31"/>
      <c r="G62" s="31"/>
      <c r="H62" s="30"/>
      <c r="I62" s="30"/>
      <c r="J62" s="30"/>
      <c r="K62" s="30"/>
      <c r="L62" s="30"/>
      <c r="M62" s="30"/>
      <c r="N62" s="30"/>
      <c r="O62" s="30"/>
      <c r="P62" s="30"/>
      <c r="Q62" s="30"/>
      <c r="R62" s="30"/>
      <c r="S62" s="30"/>
      <c r="T62" s="30"/>
      <c r="U62" s="30"/>
      <c r="V62" s="31"/>
      <c r="W62" s="31"/>
      <c r="X62" s="30"/>
      <c r="Y62" s="30"/>
    </row>
    <row r="63" spans="1:25" s="24" customFormat="1" ht="15" customHeight="1" x14ac:dyDescent="0.2">
      <c r="A63" s="22"/>
      <c r="B63" s="32" t="str">
        <f>CONCATENATE("NOTE: Table reads (for US Totals):  Of all ",TEXT(C7,"#,##0")," public school students with disabilities who received ",LOWER(A7),", ",TEXT(D7,"#,##0")," (",TEXT(E7,"0.0"),"%) were served solely under Section 504 and ",TEXT(F7,"#,##0")," (",TEXT(G7,"0.0"),"%) were served under IDEA.")</f>
        <v>NOTE: Table reads (for US Totals):  Of all 16,509 public school students with disabilities who received corporal punishment, 2,064 (12.5%) were served solely under Section 504 and 14,445 (87.5%) were served under IDEA.</v>
      </c>
      <c r="C63" s="31"/>
      <c r="D63" s="31"/>
      <c r="E63" s="31"/>
      <c r="F63" s="31"/>
      <c r="G63" s="31"/>
      <c r="H63" s="30"/>
      <c r="I63" s="30"/>
      <c r="J63" s="30"/>
      <c r="K63" s="30"/>
      <c r="L63" s="30"/>
      <c r="M63" s="30"/>
      <c r="N63" s="30"/>
      <c r="O63" s="30"/>
      <c r="P63" s="30"/>
      <c r="Q63" s="30"/>
      <c r="R63" s="30"/>
      <c r="S63" s="30"/>
      <c r="T63" s="30"/>
      <c r="U63" s="30"/>
      <c r="V63" s="31"/>
      <c r="W63" s="23"/>
      <c r="X63" s="30"/>
      <c r="Y63" s="30"/>
    </row>
    <row r="64" spans="1:25" s="24" customFormat="1" ht="15" customHeight="1" x14ac:dyDescent="0.2">
      <c r="A64" s="22"/>
      <c r="B64" s="32" t="str">
        <f>CONCATENATE("            Table reads (for US Race/Ethnicity):  Of all ",TEXT(F7,"#,##0")," public school students with disabilities served under IDEA who received ",LOWER(A7), ", ",TEXT(H7,"#,##0")," (",TEXT(I7,"0.0"),"%) were American Indian or Alaska Native.")</f>
        <v xml:space="preserve">            Table reads (for US Race/Ethnicity):  Of all 14,445 public school students with disabilities served under IDEA who received corporal punishment, 353 (2.4%) were American Indian or Alaska Native.</v>
      </c>
      <c r="C64" s="31"/>
      <c r="D64" s="31"/>
      <c r="E64" s="31"/>
      <c r="F64" s="31"/>
      <c r="G64" s="31"/>
      <c r="H64" s="30"/>
      <c r="I64" s="30"/>
      <c r="J64" s="30"/>
      <c r="K64" s="30"/>
      <c r="L64" s="30"/>
      <c r="M64" s="30"/>
      <c r="N64" s="30"/>
      <c r="O64" s="30"/>
      <c r="P64" s="30"/>
      <c r="Q64" s="30"/>
      <c r="R64" s="30"/>
      <c r="S64" s="30"/>
      <c r="T64" s="30"/>
      <c r="U64" s="30"/>
      <c r="V64" s="31"/>
      <c r="W64" s="31"/>
      <c r="X64" s="30"/>
      <c r="Y64" s="30"/>
    </row>
    <row r="65" spans="1:26" s="24" customFormat="1" ht="15" customHeight="1" x14ac:dyDescent="0.2">
      <c r="A65" s="22"/>
      <c r="B65" s="105" t="s">
        <v>74</v>
      </c>
      <c r="C65" s="105"/>
      <c r="D65" s="105"/>
      <c r="E65" s="105"/>
      <c r="F65" s="105"/>
      <c r="G65" s="105"/>
      <c r="H65" s="105"/>
      <c r="I65" s="105"/>
      <c r="J65" s="105"/>
      <c r="K65" s="105"/>
      <c r="L65" s="105"/>
      <c r="M65" s="105"/>
      <c r="N65" s="105"/>
      <c r="O65" s="105"/>
      <c r="P65" s="105"/>
      <c r="Q65" s="105"/>
      <c r="R65" s="105"/>
      <c r="S65" s="105"/>
      <c r="T65" s="105"/>
      <c r="U65" s="105"/>
      <c r="V65" s="105"/>
      <c r="W65" s="105"/>
      <c r="X65" s="30"/>
      <c r="Y65" s="30"/>
    </row>
    <row r="66" spans="1:26" s="35" customFormat="1" ht="14.1" customHeight="1" x14ac:dyDescent="0.2">
      <c r="A66" s="38"/>
      <c r="B66" s="105" t="s">
        <v>75</v>
      </c>
      <c r="C66" s="105"/>
      <c r="D66" s="105"/>
      <c r="E66" s="105"/>
      <c r="F66" s="105"/>
      <c r="G66" s="105"/>
      <c r="H66" s="105"/>
      <c r="I66" s="105"/>
      <c r="J66" s="105"/>
      <c r="K66" s="105"/>
      <c r="L66" s="105"/>
      <c r="M66" s="105"/>
      <c r="N66" s="105"/>
      <c r="O66" s="105"/>
      <c r="P66" s="105"/>
      <c r="Q66" s="105"/>
      <c r="R66" s="105"/>
      <c r="S66" s="105"/>
      <c r="T66" s="105"/>
      <c r="U66" s="105"/>
      <c r="V66" s="105"/>
      <c r="W66" s="105"/>
      <c r="X66" s="34"/>
      <c r="Y66" s="33"/>
    </row>
    <row r="68" spans="1:26" ht="15" customHeight="1" x14ac:dyDescent="0.2">
      <c r="B68" s="37"/>
      <c r="C68" s="37"/>
      <c r="D68" s="37"/>
      <c r="E68" s="37"/>
      <c r="F68" s="37"/>
      <c r="G68" s="37"/>
      <c r="H68" s="37"/>
      <c r="I68" s="37"/>
      <c r="J68" s="37"/>
      <c r="K68" s="37"/>
      <c r="L68" s="37"/>
      <c r="M68" s="37"/>
      <c r="N68" s="37"/>
      <c r="O68" s="37"/>
      <c r="P68" s="37"/>
      <c r="Q68" s="37"/>
      <c r="R68" s="37"/>
      <c r="S68" s="37"/>
      <c r="T68" s="37"/>
      <c r="U68" s="37"/>
      <c r="V68" s="37"/>
    </row>
    <row r="69" spans="1:26" s="37" customFormat="1" ht="15" customHeight="1" x14ac:dyDescent="0.2">
      <c r="B69" s="6"/>
      <c r="C69" s="6"/>
      <c r="D69" s="6"/>
      <c r="E69" s="6"/>
      <c r="F69" s="6"/>
      <c r="G69" s="6"/>
      <c r="H69" s="6"/>
      <c r="I69" s="6"/>
      <c r="J69" s="6"/>
      <c r="K69" s="6"/>
      <c r="L69" s="6"/>
      <c r="M69" s="6"/>
      <c r="N69" s="6"/>
      <c r="O69" s="6"/>
      <c r="P69" s="6"/>
      <c r="Q69" s="6"/>
      <c r="R69" s="6"/>
      <c r="S69" s="6"/>
      <c r="T69" s="6"/>
      <c r="U69" s="6"/>
      <c r="V69" s="5"/>
      <c r="Y69" s="5"/>
      <c r="Z69" s="61"/>
    </row>
    <row r="70" spans="1:26" ht="15" customHeight="1" x14ac:dyDescent="0.2">
      <c r="B70" s="58"/>
      <c r="C70" s="59"/>
      <c r="D70" s="59"/>
      <c r="E70" s="59"/>
      <c r="F70" s="59"/>
      <c r="G70" s="59"/>
      <c r="H70" s="59"/>
      <c r="I70" s="5"/>
      <c r="J70" s="5"/>
      <c r="K70" s="5"/>
      <c r="L70" s="5"/>
      <c r="M70" s="5"/>
      <c r="N70" s="5"/>
      <c r="O70" s="5"/>
      <c r="P70" s="5"/>
      <c r="Q70" s="5"/>
      <c r="R70" s="5"/>
      <c r="S70" s="5"/>
      <c r="T70" s="5"/>
      <c r="U70" s="5"/>
      <c r="V70" s="60"/>
      <c r="W70" s="61"/>
    </row>
    <row r="71" spans="1:26" ht="15" customHeight="1" x14ac:dyDescent="0.2">
      <c r="X71" s="5"/>
    </row>
  </sheetData>
  <mergeCells count="18">
    <mergeCell ref="B65:W65"/>
    <mergeCell ref="B66:W66"/>
    <mergeCell ref="X4:X5"/>
    <mergeCell ref="Y4:Y5"/>
    <mergeCell ref="H5:I5"/>
    <mergeCell ref="J5:K5"/>
    <mergeCell ref="L5:M5"/>
    <mergeCell ref="N5:O5"/>
    <mergeCell ref="P5:Q5"/>
    <mergeCell ref="R5:S5"/>
    <mergeCell ref="T5:U5"/>
    <mergeCell ref="B2:W2"/>
    <mergeCell ref="B4:B5"/>
    <mergeCell ref="C4:C5"/>
    <mergeCell ref="D4:E5"/>
    <mergeCell ref="F4:G5"/>
    <mergeCell ref="H4:U4"/>
    <mergeCell ref="V4:W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zoomScale="80" zoomScaleNormal="80" workbookViewId="0"/>
  </sheetViews>
  <sheetFormatPr defaultColWidth="10.140625" defaultRowHeight="14.25" x14ac:dyDescent="0.2"/>
  <cols>
    <col min="1" max="1" width="2.7109375" style="36" customWidth="1"/>
    <col min="2" max="2" width="19.28515625" style="6" customWidth="1"/>
    <col min="3" max="21" width="13.140625" style="6" customWidth="1"/>
    <col min="22" max="22" width="13.140625" style="5" customWidth="1"/>
    <col min="23" max="23" width="13.140625" style="37" customWidth="1"/>
    <col min="24" max="25" width="13.140625" style="6" customWidth="1"/>
    <col min="26" max="16384" width="10.140625" style="38"/>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97" t="str">
        <f>CONCATENATE("Number and percentage of public school male students with disabilities receiving ",LOWER(A7), " by disability status, race/ethnicity, and English proficiency, by state: School Year 2015-16")</f>
        <v>Number and percentage of public school male students with disabilities receiving corporal punishment by disability status, race/ethnicity,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98" t="s">
        <v>0</v>
      </c>
      <c r="C4" s="100" t="s">
        <v>77</v>
      </c>
      <c r="D4" s="93" t="s">
        <v>4</v>
      </c>
      <c r="E4" s="94"/>
      <c r="F4" s="93" t="s">
        <v>3</v>
      </c>
      <c r="G4" s="94"/>
      <c r="H4" s="102" t="s">
        <v>78</v>
      </c>
      <c r="I4" s="103"/>
      <c r="J4" s="103"/>
      <c r="K4" s="103"/>
      <c r="L4" s="103"/>
      <c r="M4" s="103"/>
      <c r="N4" s="103"/>
      <c r="O4" s="103"/>
      <c r="P4" s="103"/>
      <c r="Q4" s="103"/>
      <c r="R4" s="103"/>
      <c r="S4" s="103"/>
      <c r="T4" s="103"/>
      <c r="U4" s="104"/>
      <c r="V4" s="93" t="s">
        <v>79</v>
      </c>
      <c r="W4" s="94"/>
      <c r="X4" s="84" t="s">
        <v>76</v>
      </c>
      <c r="Y4" s="86" t="s">
        <v>7</v>
      </c>
    </row>
    <row r="5" spans="1:25" s="12" customFormat="1" ht="24.95" customHeight="1" x14ac:dyDescent="0.2">
      <c r="A5" s="11"/>
      <c r="B5" s="99"/>
      <c r="C5" s="101"/>
      <c r="D5" s="95"/>
      <c r="E5" s="96"/>
      <c r="F5" s="95"/>
      <c r="G5" s="96"/>
      <c r="H5" s="88" t="s">
        <v>8</v>
      </c>
      <c r="I5" s="89"/>
      <c r="J5" s="90" t="s">
        <v>9</v>
      </c>
      <c r="K5" s="89"/>
      <c r="L5" s="91" t="s">
        <v>10</v>
      </c>
      <c r="M5" s="89"/>
      <c r="N5" s="91" t="s">
        <v>11</v>
      </c>
      <c r="O5" s="89"/>
      <c r="P5" s="91" t="s">
        <v>12</v>
      </c>
      <c r="Q5" s="89"/>
      <c r="R5" s="91" t="s">
        <v>13</v>
      </c>
      <c r="S5" s="89"/>
      <c r="T5" s="91" t="s">
        <v>14</v>
      </c>
      <c r="U5" s="92"/>
      <c r="V5" s="95"/>
      <c r="W5" s="96"/>
      <c r="X5" s="85"/>
      <c r="Y5" s="87"/>
    </row>
    <row r="6" spans="1:25" s="12" customFormat="1" ht="15" customHeight="1" thickBot="1" x14ac:dyDescent="0.25">
      <c r="A6" s="11"/>
      <c r="B6" s="13"/>
      <c r="C6" s="14"/>
      <c r="D6" s="15" t="s">
        <v>15</v>
      </c>
      <c r="E6" s="16" t="s">
        <v>17</v>
      </c>
      <c r="F6" s="15" t="s">
        <v>15</v>
      </c>
      <c r="G6" s="16" t="s">
        <v>17</v>
      </c>
      <c r="H6" s="15" t="s">
        <v>15</v>
      </c>
      <c r="I6" s="17" t="s">
        <v>16</v>
      </c>
      <c r="J6" s="18" t="s">
        <v>15</v>
      </c>
      <c r="K6" s="17" t="s">
        <v>16</v>
      </c>
      <c r="L6" s="18" t="s">
        <v>15</v>
      </c>
      <c r="M6" s="17" t="s">
        <v>16</v>
      </c>
      <c r="N6" s="18" t="s">
        <v>15</v>
      </c>
      <c r="O6" s="17" t="s">
        <v>16</v>
      </c>
      <c r="P6" s="18" t="s">
        <v>15</v>
      </c>
      <c r="Q6" s="17" t="s">
        <v>16</v>
      </c>
      <c r="R6" s="18" t="s">
        <v>15</v>
      </c>
      <c r="S6" s="17" t="s">
        <v>16</v>
      </c>
      <c r="T6" s="18" t="s">
        <v>15</v>
      </c>
      <c r="U6" s="19" t="s">
        <v>16</v>
      </c>
      <c r="V6" s="18" t="s">
        <v>15</v>
      </c>
      <c r="W6" s="16" t="s">
        <v>17</v>
      </c>
      <c r="X6" s="20"/>
      <c r="Y6" s="21"/>
    </row>
    <row r="7" spans="1:25" s="24" customFormat="1" ht="15" customHeight="1" x14ac:dyDescent="0.2">
      <c r="A7" s="22" t="s">
        <v>18</v>
      </c>
      <c r="B7" s="62" t="s">
        <v>19</v>
      </c>
      <c r="C7" s="63">
        <v>14167</v>
      </c>
      <c r="D7" s="74">
        <v>1801</v>
      </c>
      <c r="E7" s="73">
        <v>12.7126</v>
      </c>
      <c r="F7" s="74">
        <v>12366</v>
      </c>
      <c r="G7" s="79">
        <v>87.287000000000006</v>
      </c>
      <c r="H7" s="68">
        <v>304</v>
      </c>
      <c r="I7" s="69">
        <v>2.4584000000000001</v>
      </c>
      <c r="J7" s="70">
        <v>4</v>
      </c>
      <c r="K7" s="69">
        <v>3.2347000000000001E-2</v>
      </c>
      <c r="L7" s="70">
        <v>841</v>
      </c>
      <c r="M7" s="69">
        <v>6.8009000000000004</v>
      </c>
      <c r="N7" s="70">
        <v>4247</v>
      </c>
      <c r="O7" s="69">
        <v>34.344000000000001</v>
      </c>
      <c r="P7" s="70">
        <v>6725</v>
      </c>
      <c r="Q7" s="69">
        <v>54.383000000000003</v>
      </c>
      <c r="R7" s="71">
        <v>3</v>
      </c>
      <c r="S7" s="69">
        <v>2.426E-2</v>
      </c>
      <c r="T7" s="72">
        <v>242</v>
      </c>
      <c r="U7" s="73">
        <v>1.9570000000000001</v>
      </c>
      <c r="V7" s="74">
        <v>304</v>
      </c>
      <c r="W7" s="73">
        <v>2.1459999999999999</v>
      </c>
      <c r="X7" s="80">
        <v>96360</v>
      </c>
      <c r="Y7" s="81">
        <v>99.998999999999995</v>
      </c>
    </row>
    <row r="8" spans="1:25" s="24" customFormat="1" ht="15" customHeight="1" x14ac:dyDescent="0.2">
      <c r="A8" s="22" t="s">
        <v>18</v>
      </c>
      <c r="B8" s="64" t="s">
        <v>20</v>
      </c>
      <c r="C8" s="39">
        <v>2022</v>
      </c>
      <c r="D8" s="40">
        <v>92</v>
      </c>
      <c r="E8" s="41">
        <v>4.55</v>
      </c>
      <c r="F8" s="47">
        <v>1930</v>
      </c>
      <c r="G8" s="46">
        <v>95.45</v>
      </c>
      <c r="H8" s="40">
        <v>14</v>
      </c>
      <c r="I8" s="42">
        <v>0.72540000000000004</v>
      </c>
      <c r="J8" s="44">
        <v>0</v>
      </c>
      <c r="K8" s="42">
        <v>0</v>
      </c>
      <c r="L8" s="43">
        <v>83</v>
      </c>
      <c r="M8" s="42">
        <v>4.3005000000000004</v>
      </c>
      <c r="N8" s="44">
        <v>591</v>
      </c>
      <c r="O8" s="42">
        <v>30.622</v>
      </c>
      <c r="P8" s="44">
        <v>1231</v>
      </c>
      <c r="Q8" s="42">
        <v>63.781999999999996</v>
      </c>
      <c r="R8" s="44">
        <v>0</v>
      </c>
      <c r="S8" s="42">
        <v>0</v>
      </c>
      <c r="T8" s="48">
        <v>11</v>
      </c>
      <c r="U8" s="41">
        <v>0.56989999999999996</v>
      </c>
      <c r="V8" s="40">
        <v>57</v>
      </c>
      <c r="W8" s="41">
        <v>2.819</v>
      </c>
      <c r="X8" s="25">
        <v>1400</v>
      </c>
      <c r="Y8" s="26">
        <v>100</v>
      </c>
    </row>
    <row r="9" spans="1:25" s="24" customFormat="1" ht="15" customHeight="1" x14ac:dyDescent="0.2">
      <c r="A9" s="22" t="s">
        <v>18</v>
      </c>
      <c r="B9" s="65" t="s">
        <v>21</v>
      </c>
      <c r="C9" s="63">
        <v>0</v>
      </c>
      <c r="D9" s="76">
        <v>0</v>
      </c>
      <c r="E9" s="73">
        <v>0</v>
      </c>
      <c r="F9" s="76">
        <v>0</v>
      </c>
      <c r="G9" s="79">
        <v>0</v>
      </c>
      <c r="H9" s="68">
        <v>0</v>
      </c>
      <c r="I9" s="69">
        <v>0</v>
      </c>
      <c r="J9" s="70">
        <v>0</v>
      </c>
      <c r="K9" s="69">
        <v>0</v>
      </c>
      <c r="L9" s="70">
        <v>0</v>
      </c>
      <c r="M9" s="69">
        <v>0</v>
      </c>
      <c r="N9" s="71">
        <v>0</v>
      </c>
      <c r="O9" s="69">
        <v>0</v>
      </c>
      <c r="P9" s="71">
        <v>0</v>
      </c>
      <c r="Q9" s="69">
        <v>0</v>
      </c>
      <c r="R9" s="70">
        <v>0</v>
      </c>
      <c r="S9" s="69">
        <v>0</v>
      </c>
      <c r="T9" s="75">
        <v>0</v>
      </c>
      <c r="U9" s="73">
        <v>0</v>
      </c>
      <c r="V9" s="76">
        <v>0</v>
      </c>
      <c r="W9" s="73">
        <v>0</v>
      </c>
      <c r="X9" s="80">
        <v>503</v>
      </c>
      <c r="Y9" s="81">
        <v>100</v>
      </c>
    </row>
    <row r="10" spans="1:25" s="24" customFormat="1" ht="15" customHeight="1" x14ac:dyDescent="0.2">
      <c r="A10" s="22" t="s">
        <v>18</v>
      </c>
      <c r="B10" s="64" t="s">
        <v>22</v>
      </c>
      <c r="C10" s="39">
        <v>1</v>
      </c>
      <c r="D10" s="47">
        <v>0</v>
      </c>
      <c r="E10" s="41">
        <v>0</v>
      </c>
      <c r="F10" s="47">
        <v>1</v>
      </c>
      <c r="G10" s="46">
        <v>100</v>
      </c>
      <c r="H10" s="47">
        <v>0</v>
      </c>
      <c r="I10" s="42">
        <v>0</v>
      </c>
      <c r="J10" s="44">
        <v>0</v>
      </c>
      <c r="K10" s="42">
        <v>0</v>
      </c>
      <c r="L10" s="43">
        <v>0</v>
      </c>
      <c r="M10" s="42">
        <v>0</v>
      </c>
      <c r="N10" s="44">
        <v>0</v>
      </c>
      <c r="O10" s="42">
        <v>0</v>
      </c>
      <c r="P10" s="43">
        <v>1</v>
      </c>
      <c r="Q10" s="42">
        <v>100</v>
      </c>
      <c r="R10" s="43">
        <v>0</v>
      </c>
      <c r="S10" s="42">
        <v>0</v>
      </c>
      <c r="T10" s="45">
        <v>0</v>
      </c>
      <c r="U10" s="41">
        <v>0</v>
      </c>
      <c r="V10" s="47">
        <v>0</v>
      </c>
      <c r="W10" s="41">
        <v>0</v>
      </c>
      <c r="X10" s="25">
        <v>1977</v>
      </c>
      <c r="Y10" s="26">
        <v>100</v>
      </c>
    </row>
    <row r="11" spans="1:25" s="24" customFormat="1" ht="15" customHeight="1" x14ac:dyDescent="0.2">
      <c r="A11" s="22" t="s">
        <v>18</v>
      </c>
      <c r="B11" s="65" t="s">
        <v>23</v>
      </c>
      <c r="C11" s="63">
        <v>1867</v>
      </c>
      <c r="D11" s="76">
        <v>314</v>
      </c>
      <c r="E11" s="73">
        <v>16.8184</v>
      </c>
      <c r="F11" s="68">
        <v>1553</v>
      </c>
      <c r="G11" s="79">
        <v>83.182000000000002</v>
      </c>
      <c r="H11" s="68">
        <v>1</v>
      </c>
      <c r="I11" s="69">
        <v>6.4399999999999999E-2</v>
      </c>
      <c r="J11" s="71">
        <v>1</v>
      </c>
      <c r="K11" s="69">
        <v>6.4392000000000005E-2</v>
      </c>
      <c r="L11" s="70">
        <v>53</v>
      </c>
      <c r="M11" s="69">
        <v>3.4127000000000001</v>
      </c>
      <c r="N11" s="70">
        <v>383</v>
      </c>
      <c r="O11" s="69">
        <v>24.661999999999999</v>
      </c>
      <c r="P11" s="70">
        <v>1079</v>
      </c>
      <c r="Q11" s="69">
        <v>69.477999999999994</v>
      </c>
      <c r="R11" s="70">
        <v>1</v>
      </c>
      <c r="S11" s="69">
        <v>6.4390000000000003E-2</v>
      </c>
      <c r="T11" s="75">
        <v>35</v>
      </c>
      <c r="U11" s="73">
        <v>2.2536999999999998</v>
      </c>
      <c r="V11" s="76">
        <v>49</v>
      </c>
      <c r="W11" s="73">
        <v>2.625</v>
      </c>
      <c r="X11" s="80">
        <v>1092</v>
      </c>
      <c r="Y11" s="81">
        <v>100</v>
      </c>
    </row>
    <row r="12" spans="1:25" s="24" customFormat="1" ht="15" customHeight="1" x14ac:dyDescent="0.2">
      <c r="A12" s="22" t="s">
        <v>18</v>
      </c>
      <c r="B12" s="64" t="s">
        <v>24</v>
      </c>
      <c r="C12" s="39">
        <v>0</v>
      </c>
      <c r="D12" s="47">
        <v>0</v>
      </c>
      <c r="E12" s="41">
        <v>0</v>
      </c>
      <c r="F12" s="40">
        <v>0</v>
      </c>
      <c r="G12" s="46">
        <v>0</v>
      </c>
      <c r="H12" s="40">
        <v>0</v>
      </c>
      <c r="I12" s="42">
        <v>0</v>
      </c>
      <c r="J12" s="43">
        <v>0</v>
      </c>
      <c r="K12" s="42">
        <v>0</v>
      </c>
      <c r="L12" s="44">
        <v>0</v>
      </c>
      <c r="M12" s="42">
        <v>0</v>
      </c>
      <c r="N12" s="44">
        <v>0</v>
      </c>
      <c r="O12" s="42">
        <v>0</v>
      </c>
      <c r="P12" s="44">
        <v>0</v>
      </c>
      <c r="Q12" s="42">
        <v>0</v>
      </c>
      <c r="R12" s="43">
        <v>0</v>
      </c>
      <c r="S12" s="42">
        <v>0</v>
      </c>
      <c r="T12" s="48">
        <v>0</v>
      </c>
      <c r="U12" s="41">
        <v>0</v>
      </c>
      <c r="V12" s="47">
        <v>0</v>
      </c>
      <c r="W12" s="41">
        <v>0</v>
      </c>
      <c r="X12" s="25">
        <v>10138</v>
      </c>
      <c r="Y12" s="26">
        <v>100</v>
      </c>
    </row>
    <row r="13" spans="1:25" s="24" customFormat="1" ht="15" customHeight="1" x14ac:dyDescent="0.2">
      <c r="A13" s="22" t="s">
        <v>18</v>
      </c>
      <c r="B13" s="65" t="s">
        <v>25</v>
      </c>
      <c r="C13" s="63">
        <v>0</v>
      </c>
      <c r="D13" s="68">
        <v>0</v>
      </c>
      <c r="E13" s="73">
        <v>0</v>
      </c>
      <c r="F13" s="76">
        <v>0</v>
      </c>
      <c r="G13" s="79">
        <v>0</v>
      </c>
      <c r="H13" s="68">
        <v>0</v>
      </c>
      <c r="I13" s="69">
        <v>0</v>
      </c>
      <c r="J13" s="71">
        <v>0</v>
      </c>
      <c r="K13" s="69">
        <v>0</v>
      </c>
      <c r="L13" s="70">
        <v>0</v>
      </c>
      <c r="M13" s="69">
        <v>0</v>
      </c>
      <c r="N13" s="71">
        <v>0</v>
      </c>
      <c r="O13" s="69">
        <v>0</v>
      </c>
      <c r="P13" s="70">
        <v>0</v>
      </c>
      <c r="Q13" s="69">
        <v>0</v>
      </c>
      <c r="R13" s="70">
        <v>0</v>
      </c>
      <c r="S13" s="69">
        <v>0</v>
      </c>
      <c r="T13" s="72">
        <v>0</v>
      </c>
      <c r="U13" s="73">
        <v>0</v>
      </c>
      <c r="V13" s="68">
        <v>0</v>
      </c>
      <c r="W13" s="73">
        <v>0</v>
      </c>
      <c r="X13" s="80">
        <v>1868</v>
      </c>
      <c r="Y13" s="81">
        <v>100</v>
      </c>
    </row>
    <row r="14" spans="1:25" s="24" customFormat="1" ht="15" customHeight="1" x14ac:dyDescent="0.2">
      <c r="A14" s="22" t="s">
        <v>18</v>
      </c>
      <c r="B14" s="64" t="s">
        <v>26</v>
      </c>
      <c r="C14" s="49">
        <v>0</v>
      </c>
      <c r="D14" s="47">
        <v>0</v>
      </c>
      <c r="E14" s="41">
        <v>0</v>
      </c>
      <c r="F14" s="40">
        <v>0</v>
      </c>
      <c r="G14" s="46">
        <v>0</v>
      </c>
      <c r="H14" s="40">
        <v>0</v>
      </c>
      <c r="I14" s="42">
        <v>0</v>
      </c>
      <c r="J14" s="44">
        <v>0</v>
      </c>
      <c r="K14" s="42">
        <v>0</v>
      </c>
      <c r="L14" s="43">
        <v>0</v>
      </c>
      <c r="M14" s="42">
        <v>0</v>
      </c>
      <c r="N14" s="43">
        <v>0</v>
      </c>
      <c r="O14" s="42">
        <v>0</v>
      </c>
      <c r="P14" s="43">
        <v>0</v>
      </c>
      <c r="Q14" s="42">
        <v>0</v>
      </c>
      <c r="R14" s="44">
        <v>0</v>
      </c>
      <c r="S14" s="42">
        <v>0</v>
      </c>
      <c r="T14" s="45">
        <v>0</v>
      </c>
      <c r="U14" s="41">
        <v>0</v>
      </c>
      <c r="V14" s="47">
        <v>0</v>
      </c>
      <c r="W14" s="41">
        <v>0</v>
      </c>
      <c r="X14" s="25">
        <v>1238</v>
      </c>
      <c r="Y14" s="26">
        <v>100</v>
      </c>
    </row>
    <row r="15" spans="1:25" s="24" customFormat="1" ht="15" customHeight="1" x14ac:dyDescent="0.2">
      <c r="A15" s="22" t="s">
        <v>18</v>
      </c>
      <c r="B15" s="65" t="s">
        <v>27</v>
      </c>
      <c r="C15" s="66">
        <v>0</v>
      </c>
      <c r="D15" s="76">
        <v>0</v>
      </c>
      <c r="E15" s="73">
        <v>0</v>
      </c>
      <c r="F15" s="68">
        <v>0</v>
      </c>
      <c r="G15" s="79">
        <v>0</v>
      </c>
      <c r="H15" s="68">
        <v>0</v>
      </c>
      <c r="I15" s="69">
        <v>0</v>
      </c>
      <c r="J15" s="70">
        <v>0</v>
      </c>
      <c r="K15" s="69">
        <v>0</v>
      </c>
      <c r="L15" s="70">
        <v>0</v>
      </c>
      <c r="M15" s="69">
        <v>0</v>
      </c>
      <c r="N15" s="71">
        <v>0</v>
      </c>
      <c r="O15" s="69">
        <v>0</v>
      </c>
      <c r="P15" s="70">
        <v>0</v>
      </c>
      <c r="Q15" s="69">
        <v>0</v>
      </c>
      <c r="R15" s="71">
        <v>0</v>
      </c>
      <c r="S15" s="69">
        <v>0</v>
      </c>
      <c r="T15" s="72">
        <v>0</v>
      </c>
      <c r="U15" s="73">
        <v>0</v>
      </c>
      <c r="V15" s="76">
        <v>0</v>
      </c>
      <c r="W15" s="73">
        <v>0</v>
      </c>
      <c r="X15" s="80">
        <v>235</v>
      </c>
      <c r="Y15" s="81">
        <v>100</v>
      </c>
    </row>
    <row r="16" spans="1:25" s="24" customFormat="1" ht="15" customHeight="1" x14ac:dyDescent="0.2">
      <c r="A16" s="22" t="s">
        <v>18</v>
      </c>
      <c r="B16" s="64" t="s">
        <v>28</v>
      </c>
      <c r="C16" s="49">
        <v>5</v>
      </c>
      <c r="D16" s="40">
        <v>0</v>
      </c>
      <c r="E16" s="41">
        <v>0</v>
      </c>
      <c r="F16" s="40">
        <v>5</v>
      </c>
      <c r="G16" s="46">
        <v>100</v>
      </c>
      <c r="H16" s="47">
        <v>0</v>
      </c>
      <c r="I16" s="42">
        <v>0</v>
      </c>
      <c r="J16" s="43">
        <v>0</v>
      </c>
      <c r="K16" s="42">
        <v>0</v>
      </c>
      <c r="L16" s="44">
        <v>0</v>
      </c>
      <c r="M16" s="42">
        <v>0</v>
      </c>
      <c r="N16" s="43">
        <v>5</v>
      </c>
      <c r="O16" s="42">
        <v>100</v>
      </c>
      <c r="P16" s="44">
        <v>0</v>
      </c>
      <c r="Q16" s="42">
        <v>0</v>
      </c>
      <c r="R16" s="43">
        <v>0</v>
      </c>
      <c r="S16" s="42">
        <v>0</v>
      </c>
      <c r="T16" s="45">
        <v>0</v>
      </c>
      <c r="U16" s="41">
        <v>0</v>
      </c>
      <c r="V16" s="40">
        <v>0</v>
      </c>
      <c r="W16" s="41">
        <v>0</v>
      </c>
      <c r="X16" s="25">
        <v>221</v>
      </c>
      <c r="Y16" s="26">
        <v>100</v>
      </c>
    </row>
    <row r="17" spans="1:25" s="24" customFormat="1" ht="15" customHeight="1" x14ac:dyDescent="0.2">
      <c r="A17" s="22" t="s">
        <v>18</v>
      </c>
      <c r="B17" s="65" t="s">
        <v>29</v>
      </c>
      <c r="C17" s="63">
        <v>382</v>
      </c>
      <c r="D17" s="68">
        <v>78</v>
      </c>
      <c r="E17" s="73">
        <v>20.418800000000001</v>
      </c>
      <c r="F17" s="68">
        <v>304</v>
      </c>
      <c r="G17" s="79">
        <v>79.581000000000003</v>
      </c>
      <c r="H17" s="68">
        <v>0</v>
      </c>
      <c r="I17" s="69">
        <v>0</v>
      </c>
      <c r="J17" s="71">
        <v>0</v>
      </c>
      <c r="K17" s="69">
        <v>0</v>
      </c>
      <c r="L17" s="70">
        <v>23</v>
      </c>
      <c r="M17" s="69">
        <v>7.5658000000000003</v>
      </c>
      <c r="N17" s="71">
        <v>69</v>
      </c>
      <c r="O17" s="69">
        <v>22.696999999999999</v>
      </c>
      <c r="P17" s="71">
        <v>191</v>
      </c>
      <c r="Q17" s="69">
        <v>62.829000000000001</v>
      </c>
      <c r="R17" s="71">
        <v>0</v>
      </c>
      <c r="S17" s="69">
        <v>0</v>
      </c>
      <c r="T17" s="75">
        <v>21</v>
      </c>
      <c r="U17" s="73">
        <v>6.9078999999999997</v>
      </c>
      <c r="V17" s="68">
        <v>0</v>
      </c>
      <c r="W17" s="73">
        <v>0</v>
      </c>
      <c r="X17" s="80">
        <v>3952</v>
      </c>
      <c r="Y17" s="81">
        <v>100</v>
      </c>
    </row>
    <row r="18" spans="1:25" s="24" customFormat="1" ht="15" customHeight="1" x14ac:dyDescent="0.2">
      <c r="A18" s="22" t="s">
        <v>18</v>
      </c>
      <c r="B18" s="64" t="s">
        <v>30</v>
      </c>
      <c r="C18" s="39">
        <v>894</v>
      </c>
      <c r="D18" s="47">
        <v>84</v>
      </c>
      <c r="E18" s="41">
        <v>9.3960000000000008</v>
      </c>
      <c r="F18" s="40">
        <v>810</v>
      </c>
      <c r="G18" s="46">
        <v>90.603999999999999</v>
      </c>
      <c r="H18" s="47">
        <v>0</v>
      </c>
      <c r="I18" s="42">
        <v>0</v>
      </c>
      <c r="J18" s="44">
        <v>0</v>
      </c>
      <c r="K18" s="42">
        <v>0</v>
      </c>
      <c r="L18" s="44">
        <v>26</v>
      </c>
      <c r="M18" s="42">
        <v>3.2099000000000002</v>
      </c>
      <c r="N18" s="44">
        <v>417</v>
      </c>
      <c r="O18" s="42">
        <v>51.481000000000002</v>
      </c>
      <c r="P18" s="44">
        <v>339</v>
      </c>
      <c r="Q18" s="42">
        <v>41.851999999999997</v>
      </c>
      <c r="R18" s="44">
        <v>0</v>
      </c>
      <c r="S18" s="42">
        <v>0</v>
      </c>
      <c r="T18" s="45">
        <v>28</v>
      </c>
      <c r="U18" s="41">
        <v>3.4567999999999999</v>
      </c>
      <c r="V18" s="47">
        <v>24</v>
      </c>
      <c r="W18" s="41">
        <v>2.6850000000000001</v>
      </c>
      <c r="X18" s="25">
        <v>2407</v>
      </c>
      <c r="Y18" s="26">
        <v>100</v>
      </c>
    </row>
    <row r="19" spans="1:25" s="24" customFormat="1" ht="15" customHeight="1" x14ac:dyDescent="0.2">
      <c r="A19" s="22" t="s">
        <v>18</v>
      </c>
      <c r="B19" s="65" t="s">
        <v>31</v>
      </c>
      <c r="C19" s="63">
        <v>0</v>
      </c>
      <c r="D19" s="68">
        <v>0</v>
      </c>
      <c r="E19" s="73">
        <v>0</v>
      </c>
      <c r="F19" s="68">
        <v>0</v>
      </c>
      <c r="G19" s="79">
        <v>0</v>
      </c>
      <c r="H19" s="68">
        <v>0</v>
      </c>
      <c r="I19" s="69">
        <v>0</v>
      </c>
      <c r="J19" s="70">
        <v>0</v>
      </c>
      <c r="K19" s="69">
        <v>0</v>
      </c>
      <c r="L19" s="70">
        <v>0</v>
      </c>
      <c r="M19" s="69">
        <v>0</v>
      </c>
      <c r="N19" s="70">
        <v>0</v>
      </c>
      <c r="O19" s="69">
        <v>0</v>
      </c>
      <c r="P19" s="70">
        <v>0</v>
      </c>
      <c r="Q19" s="69">
        <v>0</v>
      </c>
      <c r="R19" s="70">
        <v>0</v>
      </c>
      <c r="S19" s="69">
        <v>0</v>
      </c>
      <c r="T19" s="72">
        <v>0</v>
      </c>
      <c r="U19" s="73">
        <v>0</v>
      </c>
      <c r="V19" s="68">
        <v>0</v>
      </c>
      <c r="W19" s="73">
        <v>0</v>
      </c>
      <c r="X19" s="80">
        <v>290</v>
      </c>
      <c r="Y19" s="81">
        <v>100</v>
      </c>
    </row>
    <row r="20" spans="1:25" s="24" customFormat="1" ht="15" customHeight="1" x14ac:dyDescent="0.2">
      <c r="A20" s="22" t="s">
        <v>18</v>
      </c>
      <c r="B20" s="64" t="s">
        <v>32</v>
      </c>
      <c r="C20" s="49">
        <v>0</v>
      </c>
      <c r="D20" s="47">
        <v>0</v>
      </c>
      <c r="E20" s="41">
        <v>0</v>
      </c>
      <c r="F20" s="40">
        <v>0</v>
      </c>
      <c r="G20" s="46">
        <v>0</v>
      </c>
      <c r="H20" s="47">
        <v>0</v>
      </c>
      <c r="I20" s="42">
        <v>0</v>
      </c>
      <c r="J20" s="43">
        <v>0</v>
      </c>
      <c r="K20" s="42">
        <v>0</v>
      </c>
      <c r="L20" s="44">
        <v>0</v>
      </c>
      <c r="M20" s="42">
        <v>0</v>
      </c>
      <c r="N20" s="43">
        <v>0</v>
      </c>
      <c r="O20" s="42">
        <v>0</v>
      </c>
      <c r="P20" s="43">
        <v>0</v>
      </c>
      <c r="Q20" s="42">
        <v>0</v>
      </c>
      <c r="R20" s="43">
        <v>0</v>
      </c>
      <c r="S20" s="42">
        <v>0</v>
      </c>
      <c r="T20" s="45">
        <v>0</v>
      </c>
      <c r="U20" s="41">
        <v>0</v>
      </c>
      <c r="V20" s="47">
        <v>0</v>
      </c>
      <c r="W20" s="41">
        <v>0</v>
      </c>
      <c r="X20" s="25">
        <v>720</v>
      </c>
      <c r="Y20" s="26">
        <v>100</v>
      </c>
    </row>
    <row r="21" spans="1:25" s="24" customFormat="1" ht="15" customHeight="1" x14ac:dyDescent="0.2">
      <c r="A21" s="22" t="s">
        <v>18</v>
      </c>
      <c r="B21" s="65" t="s">
        <v>33</v>
      </c>
      <c r="C21" s="63">
        <v>0</v>
      </c>
      <c r="D21" s="68">
        <v>0</v>
      </c>
      <c r="E21" s="73">
        <v>0</v>
      </c>
      <c r="F21" s="76">
        <v>0</v>
      </c>
      <c r="G21" s="79">
        <v>0</v>
      </c>
      <c r="H21" s="76">
        <v>0</v>
      </c>
      <c r="I21" s="69">
        <v>0</v>
      </c>
      <c r="J21" s="70">
        <v>0</v>
      </c>
      <c r="K21" s="69">
        <v>0</v>
      </c>
      <c r="L21" s="71">
        <v>0</v>
      </c>
      <c r="M21" s="69">
        <v>0</v>
      </c>
      <c r="N21" s="70">
        <v>0</v>
      </c>
      <c r="O21" s="69">
        <v>0</v>
      </c>
      <c r="P21" s="70">
        <v>0</v>
      </c>
      <c r="Q21" s="69">
        <v>0</v>
      </c>
      <c r="R21" s="70">
        <v>0</v>
      </c>
      <c r="S21" s="69">
        <v>0</v>
      </c>
      <c r="T21" s="75">
        <v>0</v>
      </c>
      <c r="U21" s="73">
        <v>0</v>
      </c>
      <c r="V21" s="68">
        <v>0</v>
      </c>
      <c r="W21" s="73">
        <v>0</v>
      </c>
      <c r="X21" s="80">
        <v>4081</v>
      </c>
      <c r="Y21" s="81">
        <v>100</v>
      </c>
    </row>
    <row r="22" spans="1:25" s="24" customFormat="1" ht="15" customHeight="1" x14ac:dyDescent="0.2">
      <c r="A22" s="22" t="s">
        <v>18</v>
      </c>
      <c r="B22" s="64" t="s">
        <v>34</v>
      </c>
      <c r="C22" s="39">
        <v>18</v>
      </c>
      <c r="D22" s="47">
        <v>0</v>
      </c>
      <c r="E22" s="41">
        <v>0</v>
      </c>
      <c r="F22" s="47">
        <v>18</v>
      </c>
      <c r="G22" s="46">
        <v>100</v>
      </c>
      <c r="H22" s="40">
        <v>0</v>
      </c>
      <c r="I22" s="42">
        <v>0</v>
      </c>
      <c r="J22" s="43">
        <v>0</v>
      </c>
      <c r="K22" s="42">
        <v>0</v>
      </c>
      <c r="L22" s="43">
        <v>0</v>
      </c>
      <c r="M22" s="42">
        <v>0</v>
      </c>
      <c r="N22" s="44">
        <v>2</v>
      </c>
      <c r="O22" s="42">
        <v>11.111000000000001</v>
      </c>
      <c r="P22" s="44">
        <v>15</v>
      </c>
      <c r="Q22" s="42">
        <v>83.332999999999998</v>
      </c>
      <c r="R22" s="44">
        <v>0</v>
      </c>
      <c r="S22" s="42">
        <v>0</v>
      </c>
      <c r="T22" s="48">
        <v>1</v>
      </c>
      <c r="U22" s="41">
        <v>5.5556000000000001</v>
      </c>
      <c r="V22" s="47">
        <v>1</v>
      </c>
      <c r="W22" s="41">
        <v>5.556</v>
      </c>
      <c r="X22" s="25">
        <v>1879</v>
      </c>
      <c r="Y22" s="26">
        <v>100</v>
      </c>
    </row>
    <row r="23" spans="1:25" s="24" customFormat="1" ht="15" customHeight="1" x14ac:dyDescent="0.2">
      <c r="A23" s="22" t="s">
        <v>18</v>
      </c>
      <c r="B23" s="65" t="s">
        <v>35</v>
      </c>
      <c r="C23" s="63">
        <v>0</v>
      </c>
      <c r="D23" s="76">
        <v>0</v>
      </c>
      <c r="E23" s="73">
        <v>0</v>
      </c>
      <c r="F23" s="68">
        <v>0</v>
      </c>
      <c r="G23" s="79">
        <v>0</v>
      </c>
      <c r="H23" s="68">
        <v>0</v>
      </c>
      <c r="I23" s="69">
        <v>0</v>
      </c>
      <c r="J23" s="70">
        <v>0</v>
      </c>
      <c r="K23" s="69">
        <v>0</v>
      </c>
      <c r="L23" s="70">
        <v>0</v>
      </c>
      <c r="M23" s="69">
        <v>0</v>
      </c>
      <c r="N23" s="70">
        <v>0</v>
      </c>
      <c r="O23" s="69">
        <v>0</v>
      </c>
      <c r="P23" s="70">
        <v>0</v>
      </c>
      <c r="Q23" s="69">
        <v>0</v>
      </c>
      <c r="R23" s="70">
        <v>0</v>
      </c>
      <c r="S23" s="69">
        <v>0</v>
      </c>
      <c r="T23" s="75">
        <v>0</v>
      </c>
      <c r="U23" s="73">
        <v>0</v>
      </c>
      <c r="V23" s="76">
        <v>0</v>
      </c>
      <c r="W23" s="73">
        <v>0</v>
      </c>
      <c r="X23" s="80">
        <v>1365</v>
      </c>
      <c r="Y23" s="81">
        <v>100</v>
      </c>
    </row>
    <row r="24" spans="1:25" s="24" customFormat="1" ht="15" customHeight="1" x14ac:dyDescent="0.2">
      <c r="A24" s="22" t="s">
        <v>18</v>
      </c>
      <c r="B24" s="64" t="s">
        <v>36</v>
      </c>
      <c r="C24" s="39">
        <v>12</v>
      </c>
      <c r="D24" s="47">
        <v>2</v>
      </c>
      <c r="E24" s="41">
        <v>16.666699999999999</v>
      </c>
      <c r="F24" s="40">
        <v>10</v>
      </c>
      <c r="G24" s="46">
        <v>83.332999999999998</v>
      </c>
      <c r="H24" s="47">
        <v>0</v>
      </c>
      <c r="I24" s="42">
        <v>0</v>
      </c>
      <c r="J24" s="44">
        <v>0</v>
      </c>
      <c r="K24" s="42">
        <v>0</v>
      </c>
      <c r="L24" s="43">
        <v>0</v>
      </c>
      <c r="M24" s="42">
        <v>0</v>
      </c>
      <c r="N24" s="44">
        <v>0</v>
      </c>
      <c r="O24" s="42">
        <v>0</v>
      </c>
      <c r="P24" s="44">
        <v>10</v>
      </c>
      <c r="Q24" s="42">
        <v>100</v>
      </c>
      <c r="R24" s="44">
        <v>0</v>
      </c>
      <c r="S24" s="42">
        <v>0</v>
      </c>
      <c r="T24" s="48">
        <v>0</v>
      </c>
      <c r="U24" s="41">
        <v>0</v>
      </c>
      <c r="V24" s="47">
        <v>0</v>
      </c>
      <c r="W24" s="41">
        <v>0</v>
      </c>
      <c r="X24" s="25">
        <v>1356</v>
      </c>
      <c r="Y24" s="26">
        <v>100</v>
      </c>
    </row>
    <row r="25" spans="1:25" s="24" customFormat="1" ht="15" customHeight="1" x14ac:dyDescent="0.2">
      <c r="A25" s="22" t="s">
        <v>18</v>
      </c>
      <c r="B25" s="65" t="s">
        <v>37</v>
      </c>
      <c r="C25" s="66">
        <v>37</v>
      </c>
      <c r="D25" s="68">
        <v>0</v>
      </c>
      <c r="E25" s="73">
        <v>0</v>
      </c>
      <c r="F25" s="68">
        <v>37</v>
      </c>
      <c r="G25" s="79">
        <v>100</v>
      </c>
      <c r="H25" s="68">
        <v>0</v>
      </c>
      <c r="I25" s="69">
        <v>0</v>
      </c>
      <c r="J25" s="70">
        <v>0</v>
      </c>
      <c r="K25" s="69">
        <v>0</v>
      </c>
      <c r="L25" s="70">
        <v>1</v>
      </c>
      <c r="M25" s="69">
        <v>2.7027000000000001</v>
      </c>
      <c r="N25" s="70">
        <v>2</v>
      </c>
      <c r="O25" s="69">
        <v>5.4050000000000002</v>
      </c>
      <c r="P25" s="71">
        <v>32</v>
      </c>
      <c r="Q25" s="69">
        <v>86.486000000000004</v>
      </c>
      <c r="R25" s="70">
        <v>0</v>
      </c>
      <c r="S25" s="69">
        <v>0</v>
      </c>
      <c r="T25" s="75">
        <v>2</v>
      </c>
      <c r="U25" s="73">
        <v>5.4054000000000002</v>
      </c>
      <c r="V25" s="68">
        <v>1</v>
      </c>
      <c r="W25" s="73">
        <v>2.7029999999999998</v>
      </c>
      <c r="X25" s="80">
        <v>1407</v>
      </c>
      <c r="Y25" s="81">
        <v>100</v>
      </c>
    </row>
    <row r="26" spans="1:25" s="24" customFormat="1" ht="15" customHeight="1" x14ac:dyDescent="0.2">
      <c r="A26" s="22" t="s">
        <v>18</v>
      </c>
      <c r="B26" s="64" t="s">
        <v>38</v>
      </c>
      <c r="C26" s="39">
        <v>549</v>
      </c>
      <c r="D26" s="40">
        <v>127</v>
      </c>
      <c r="E26" s="41">
        <v>23.132999999999999</v>
      </c>
      <c r="F26" s="40">
        <v>422</v>
      </c>
      <c r="G26" s="46">
        <v>76.867000000000004</v>
      </c>
      <c r="H26" s="40">
        <v>9</v>
      </c>
      <c r="I26" s="42">
        <v>2.1326999999999998</v>
      </c>
      <c r="J26" s="43">
        <v>0</v>
      </c>
      <c r="K26" s="42">
        <v>0</v>
      </c>
      <c r="L26" s="43">
        <v>5</v>
      </c>
      <c r="M26" s="42">
        <v>1.1848000000000001</v>
      </c>
      <c r="N26" s="44">
        <v>196</v>
      </c>
      <c r="O26" s="42">
        <v>46.445</v>
      </c>
      <c r="P26" s="44">
        <v>205</v>
      </c>
      <c r="Q26" s="42">
        <v>48.578000000000003</v>
      </c>
      <c r="R26" s="43">
        <v>0</v>
      </c>
      <c r="S26" s="42">
        <v>0</v>
      </c>
      <c r="T26" s="48">
        <v>7</v>
      </c>
      <c r="U26" s="41">
        <v>1.6588000000000001</v>
      </c>
      <c r="V26" s="40">
        <v>1</v>
      </c>
      <c r="W26" s="41">
        <v>0.182</v>
      </c>
      <c r="X26" s="25">
        <v>1367</v>
      </c>
      <c r="Y26" s="26">
        <v>100</v>
      </c>
    </row>
    <row r="27" spans="1:25" s="24" customFormat="1" ht="15" customHeight="1" x14ac:dyDescent="0.2">
      <c r="A27" s="22" t="s">
        <v>18</v>
      </c>
      <c r="B27" s="65" t="s">
        <v>39</v>
      </c>
      <c r="C27" s="66">
        <v>0</v>
      </c>
      <c r="D27" s="76">
        <v>0</v>
      </c>
      <c r="E27" s="73">
        <v>0</v>
      </c>
      <c r="F27" s="68">
        <v>0</v>
      </c>
      <c r="G27" s="79">
        <v>0</v>
      </c>
      <c r="H27" s="76">
        <v>0</v>
      </c>
      <c r="I27" s="69">
        <v>0</v>
      </c>
      <c r="J27" s="70">
        <v>0</v>
      </c>
      <c r="K27" s="69">
        <v>0</v>
      </c>
      <c r="L27" s="70">
        <v>0</v>
      </c>
      <c r="M27" s="69">
        <v>0</v>
      </c>
      <c r="N27" s="70">
        <v>0</v>
      </c>
      <c r="O27" s="69">
        <v>0</v>
      </c>
      <c r="P27" s="71">
        <v>0</v>
      </c>
      <c r="Q27" s="69">
        <v>0</v>
      </c>
      <c r="R27" s="70">
        <v>0</v>
      </c>
      <c r="S27" s="69">
        <v>0</v>
      </c>
      <c r="T27" s="75">
        <v>0</v>
      </c>
      <c r="U27" s="73">
        <v>0</v>
      </c>
      <c r="V27" s="76">
        <v>0</v>
      </c>
      <c r="W27" s="73">
        <v>0</v>
      </c>
      <c r="X27" s="80">
        <v>589</v>
      </c>
      <c r="Y27" s="81">
        <v>100</v>
      </c>
    </row>
    <row r="28" spans="1:25" s="24" customFormat="1" ht="15" customHeight="1" x14ac:dyDescent="0.2">
      <c r="A28" s="22" t="s">
        <v>18</v>
      </c>
      <c r="B28" s="64" t="s">
        <v>40</v>
      </c>
      <c r="C28" s="49">
        <v>0</v>
      </c>
      <c r="D28" s="40">
        <v>0</v>
      </c>
      <c r="E28" s="41">
        <v>0</v>
      </c>
      <c r="F28" s="47">
        <v>0</v>
      </c>
      <c r="G28" s="46">
        <v>0</v>
      </c>
      <c r="H28" s="47">
        <v>0</v>
      </c>
      <c r="I28" s="42">
        <v>0</v>
      </c>
      <c r="J28" s="44">
        <v>0</v>
      </c>
      <c r="K28" s="42">
        <v>0</v>
      </c>
      <c r="L28" s="44">
        <v>0</v>
      </c>
      <c r="M28" s="42">
        <v>0</v>
      </c>
      <c r="N28" s="44">
        <v>0</v>
      </c>
      <c r="O28" s="42">
        <v>0</v>
      </c>
      <c r="P28" s="43">
        <v>0</v>
      </c>
      <c r="Q28" s="42">
        <v>0</v>
      </c>
      <c r="R28" s="44">
        <v>0</v>
      </c>
      <c r="S28" s="42">
        <v>0</v>
      </c>
      <c r="T28" s="45">
        <v>0</v>
      </c>
      <c r="U28" s="41">
        <v>0</v>
      </c>
      <c r="V28" s="40">
        <v>0</v>
      </c>
      <c r="W28" s="41">
        <v>0</v>
      </c>
      <c r="X28" s="25">
        <v>1434</v>
      </c>
      <c r="Y28" s="26">
        <v>100</v>
      </c>
    </row>
    <row r="29" spans="1:25" s="24" customFormat="1" ht="15" customHeight="1" x14ac:dyDescent="0.2">
      <c r="A29" s="22" t="s">
        <v>18</v>
      </c>
      <c r="B29" s="65" t="s">
        <v>41</v>
      </c>
      <c r="C29" s="63">
        <v>0</v>
      </c>
      <c r="D29" s="68">
        <v>0</v>
      </c>
      <c r="E29" s="73">
        <v>0</v>
      </c>
      <c r="F29" s="68">
        <v>0</v>
      </c>
      <c r="G29" s="79">
        <v>0</v>
      </c>
      <c r="H29" s="68">
        <v>0</v>
      </c>
      <c r="I29" s="69">
        <v>0</v>
      </c>
      <c r="J29" s="70">
        <v>0</v>
      </c>
      <c r="K29" s="69">
        <v>0</v>
      </c>
      <c r="L29" s="71">
        <v>0</v>
      </c>
      <c r="M29" s="69">
        <v>0</v>
      </c>
      <c r="N29" s="70">
        <v>0</v>
      </c>
      <c r="O29" s="69">
        <v>0</v>
      </c>
      <c r="P29" s="71">
        <v>0</v>
      </c>
      <c r="Q29" s="69">
        <v>0</v>
      </c>
      <c r="R29" s="70">
        <v>0</v>
      </c>
      <c r="S29" s="69">
        <v>0</v>
      </c>
      <c r="T29" s="75">
        <v>0</v>
      </c>
      <c r="U29" s="73">
        <v>0</v>
      </c>
      <c r="V29" s="68">
        <v>0</v>
      </c>
      <c r="W29" s="73">
        <v>0</v>
      </c>
      <c r="X29" s="80">
        <v>1873</v>
      </c>
      <c r="Y29" s="81">
        <v>100</v>
      </c>
    </row>
    <row r="30" spans="1:25" s="24" customFormat="1" ht="15" customHeight="1" x14ac:dyDescent="0.2">
      <c r="A30" s="22" t="s">
        <v>18</v>
      </c>
      <c r="B30" s="64" t="s">
        <v>42</v>
      </c>
      <c r="C30" s="39">
        <v>1</v>
      </c>
      <c r="D30" s="40">
        <v>0</v>
      </c>
      <c r="E30" s="41">
        <v>0</v>
      </c>
      <c r="F30" s="47">
        <v>1</v>
      </c>
      <c r="G30" s="46">
        <v>100</v>
      </c>
      <c r="H30" s="47">
        <v>0</v>
      </c>
      <c r="I30" s="42">
        <v>0</v>
      </c>
      <c r="J30" s="43">
        <v>0</v>
      </c>
      <c r="K30" s="42">
        <v>0</v>
      </c>
      <c r="L30" s="44">
        <v>0</v>
      </c>
      <c r="M30" s="42">
        <v>0</v>
      </c>
      <c r="N30" s="44">
        <v>0</v>
      </c>
      <c r="O30" s="42">
        <v>0</v>
      </c>
      <c r="P30" s="44">
        <v>1</v>
      </c>
      <c r="Q30" s="42">
        <v>100</v>
      </c>
      <c r="R30" s="44">
        <v>0</v>
      </c>
      <c r="S30" s="42">
        <v>0</v>
      </c>
      <c r="T30" s="45">
        <v>0</v>
      </c>
      <c r="U30" s="41">
        <v>0</v>
      </c>
      <c r="V30" s="40">
        <v>0</v>
      </c>
      <c r="W30" s="41">
        <v>0</v>
      </c>
      <c r="X30" s="25">
        <v>3616</v>
      </c>
      <c r="Y30" s="26">
        <v>100</v>
      </c>
    </row>
    <row r="31" spans="1:25" s="24" customFormat="1" ht="15" customHeight="1" x14ac:dyDescent="0.2">
      <c r="A31" s="22" t="s">
        <v>18</v>
      </c>
      <c r="B31" s="65" t="s">
        <v>43</v>
      </c>
      <c r="C31" s="66">
        <v>3</v>
      </c>
      <c r="D31" s="68">
        <v>0</v>
      </c>
      <c r="E31" s="73">
        <v>0</v>
      </c>
      <c r="F31" s="76">
        <v>3</v>
      </c>
      <c r="G31" s="79">
        <v>100</v>
      </c>
      <c r="H31" s="68">
        <v>0</v>
      </c>
      <c r="I31" s="69">
        <v>0</v>
      </c>
      <c r="J31" s="71">
        <v>0</v>
      </c>
      <c r="K31" s="69">
        <v>0</v>
      </c>
      <c r="L31" s="70">
        <v>0</v>
      </c>
      <c r="M31" s="69">
        <v>0</v>
      </c>
      <c r="N31" s="71">
        <v>0</v>
      </c>
      <c r="O31" s="69">
        <v>0</v>
      </c>
      <c r="P31" s="70">
        <v>3</v>
      </c>
      <c r="Q31" s="69">
        <v>100</v>
      </c>
      <c r="R31" s="70">
        <v>0</v>
      </c>
      <c r="S31" s="69">
        <v>0</v>
      </c>
      <c r="T31" s="72">
        <v>0</v>
      </c>
      <c r="U31" s="73">
        <v>0</v>
      </c>
      <c r="V31" s="68">
        <v>0</v>
      </c>
      <c r="W31" s="73">
        <v>0</v>
      </c>
      <c r="X31" s="80">
        <v>2170</v>
      </c>
      <c r="Y31" s="81">
        <v>99.953999999999994</v>
      </c>
    </row>
    <row r="32" spans="1:25" s="24" customFormat="1" ht="15" customHeight="1" x14ac:dyDescent="0.2">
      <c r="A32" s="22" t="s">
        <v>18</v>
      </c>
      <c r="B32" s="64" t="s">
        <v>44</v>
      </c>
      <c r="C32" s="39">
        <v>2823</v>
      </c>
      <c r="D32" s="47">
        <v>18</v>
      </c>
      <c r="E32" s="41">
        <v>0.63759999999999994</v>
      </c>
      <c r="F32" s="40">
        <v>2805</v>
      </c>
      <c r="G32" s="46">
        <v>99.361999999999995</v>
      </c>
      <c r="H32" s="40">
        <v>5</v>
      </c>
      <c r="I32" s="42">
        <v>0.17829999999999999</v>
      </c>
      <c r="J32" s="44">
        <v>1</v>
      </c>
      <c r="K32" s="42">
        <v>3.5651000000000002E-2</v>
      </c>
      <c r="L32" s="44">
        <v>31</v>
      </c>
      <c r="M32" s="42">
        <v>1.1052</v>
      </c>
      <c r="N32" s="44">
        <v>1653</v>
      </c>
      <c r="O32" s="42">
        <v>58.93</v>
      </c>
      <c r="P32" s="43">
        <v>1098</v>
      </c>
      <c r="Q32" s="42">
        <v>39.143999999999998</v>
      </c>
      <c r="R32" s="43">
        <v>1</v>
      </c>
      <c r="S32" s="42">
        <v>3.5650000000000001E-2</v>
      </c>
      <c r="T32" s="48">
        <v>16</v>
      </c>
      <c r="U32" s="41">
        <v>0.57040000000000002</v>
      </c>
      <c r="V32" s="47">
        <v>20</v>
      </c>
      <c r="W32" s="41">
        <v>0.70799999999999996</v>
      </c>
      <c r="X32" s="25">
        <v>978</v>
      </c>
      <c r="Y32" s="26">
        <v>100</v>
      </c>
    </row>
    <row r="33" spans="1:25" s="24" customFormat="1" ht="15" customHeight="1" x14ac:dyDescent="0.2">
      <c r="A33" s="22" t="s">
        <v>18</v>
      </c>
      <c r="B33" s="65" t="s">
        <v>45</v>
      </c>
      <c r="C33" s="63">
        <v>525</v>
      </c>
      <c r="D33" s="76">
        <v>10</v>
      </c>
      <c r="E33" s="73">
        <v>1.9048</v>
      </c>
      <c r="F33" s="76">
        <v>515</v>
      </c>
      <c r="G33" s="79">
        <v>98.094999999999999</v>
      </c>
      <c r="H33" s="76">
        <v>2</v>
      </c>
      <c r="I33" s="69">
        <v>0.38829999999999998</v>
      </c>
      <c r="J33" s="70">
        <v>0</v>
      </c>
      <c r="K33" s="69">
        <v>0</v>
      </c>
      <c r="L33" s="71">
        <v>14</v>
      </c>
      <c r="M33" s="69">
        <v>2.7183999999999999</v>
      </c>
      <c r="N33" s="70">
        <v>129</v>
      </c>
      <c r="O33" s="69">
        <v>25.048999999999999</v>
      </c>
      <c r="P33" s="70">
        <v>365</v>
      </c>
      <c r="Q33" s="69">
        <v>70.873999999999995</v>
      </c>
      <c r="R33" s="71">
        <v>0</v>
      </c>
      <c r="S33" s="69">
        <v>0</v>
      </c>
      <c r="T33" s="75">
        <v>5</v>
      </c>
      <c r="U33" s="73">
        <v>0.97089999999999999</v>
      </c>
      <c r="V33" s="76">
        <v>2</v>
      </c>
      <c r="W33" s="73">
        <v>0.38100000000000001</v>
      </c>
      <c r="X33" s="80">
        <v>2372</v>
      </c>
      <c r="Y33" s="81">
        <v>100</v>
      </c>
    </row>
    <row r="34" spans="1:25" s="24" customFormat="1" ht="15" customHeight="1" x14ac:dyDescent="0.2">
      <c r="A34" s="22" t="s">
        <v>18</v>
      </c>
      <c r="B34" s="64" t="s">
        <v>46</v>
      </c>
      <c r="C34" s="49">
        <v>0</v>
      </c>
      <c r="D34" s="47">
        <v>0</v>
      </c>
      <c r="E34" s="41">
        <v>0</v>
      </c>
      <c r="F34" s="47">
        <v>0</v>
      </c>
      <c r="G34" s="46">
        <v>0</v>
      </c>
      <c r="H34" s="40">
        <v>0</v>
      </c>
      <c r="I34" s="42">
        <v>0</v>
      </c>
      <c r="J34" s="44">
        <v>0</v>
      </c>
      <c r="K34" s="42">
        <v>0</v>
      </c>
      <c r="L34" s="43">
        <v>0</v>
      </c>
      <c r="M34" s="42">
        <v>0</v>
      </c>
      <c r="N34" s="44">
        <v>0</v>
      </c>
      <c r="O34" s="42">
        <v>0</v>
      </c>
      <c r="P34" s="43">
        <v>0</v>
      </c>
      <c r="Q34" s="42">
        <v>0</v>
      </c>
      <c r="R34" s="43">
        <v>0</v>
      </c>
      <c r="S34" s="42">
        <v>0</v>
      </c>
      <c r="T34" s="45">
        <v>0</v>
      </c>
      <c r="U34" s="41">
        <v>0</v>
      </c>
      <c r="V34" s="47">
        <v>0</v>
      </c>
      <c r="W34" s="41">
        <v>0</v>
      </c>
      <c r="X34" s="25">
        <v>825</v>
      </c>
      <c r="Y34" s="26">
        <v>100</v>
      </c>
    </row>
    <row r="35" spans="1:25" s="24" customFormat="1" ht="15" customHeight="1" x14ac:dyDescent="0.2">
      <c r="A35" s="22" t="s">
        <v>18</v>
      </c>
      <c r="B35" s="65" t="s">
        <v>47</v>
      </c>
      <c r="C35" s="66">
        <v>0</v>
      </c>
      <c r="D35" s="76">
        <v>0</v>
      </c>
      <c r="E35" s="73">
        <v>0</v>
      </c>
      <c r="F35" s="76">
        <v>0</v>
      </c>
      <c r="G35" s="79">
        <v>0</v>
      </c>
      <c r="H35" s="76">
        <v>0</v>
      </c>
      <c r="I35" s="69">
        <v>0</v>
      </c>
      <c r="J35" s="70">
        <v>0</v>
      </c>
      <c r="K35" s="69">
        <v>0</v>
      </c>
      <c r="L35" s="71">
        <v>0</v>
      </c>
      <c r="M35" s="69">
        <v>0</v>
      </c>
      <c r="N35" s="70">
        <v>0</v>
      </c>
      <c r="O35" s="69">
        <v>0</v>
      </c>
      <c r="P35" s="71">
        <v>0</v>
      </c>
      <c r="Q35" s="69">
        <v>0</v>
      </c>
      <c r="R35" s="70">
        <v>0</v>
      </c>
      <c r="S35" s="69">
        <v>0</v>
      </c>
      <c r="T35" s="75">
        <v>0</v>
      </c>
      <c r="U35" s="73">
        <v>0</v>
      </c>
      <c r="V35" s="76">
        <v>0</v>
      </c>
      <c r="W35" s="73">
        <v>0</v>
      </c>
      <c r="X35" s="80">
        <v>1064</v>
      </c>
      <c r="Y35" s="81">
        <v>100</v>
      </c>
    </row>
    <row r="36" spans="1:25" s="24" customFormat="1" ht="15" customHeight="1" x14ac:dyDescent="0.2">
      <c r="A36" s="22" t="s">
        <v>18</v>
      </c>
      <c r="B36" s="64" t="s">
        <v>48</v>
      </c>
      <c r="C36" s="49">
        <v>0</v>
      </c>
      <c r="D36" s="47">
        <v>0</v>
      </c>
      <c r="E36" s="41">
        <v>0</v>
      </c>
      <c r="F36" s="40">
        <v>0</v>
      </c>
      <c r="G36" s="46">
        <v>0</v>
      </c>
      <c r="H36" s="47">
        <v>0</v>
      </c>
      <c r="I36" s="42">
        <v>0</v>
      </c>
      <c r="J36" s="44">
        <v>0</v>
      </c>
      <c r="K36" s="42">
        <v>0</v>
      </c>
      <c r="L36" s="44">
        <v>0</v>
      </c>
      <c r="M36" s="42">
        <v>0</v>
      </c>
      <c r="N36" s="43">
        <v>0</v>
      </c>
      <c r="O36" s="42">
        <v>0</v>
      </c>
      <c r="P36" s="43">
        <v>0</v>
      </c>
      <c r="Q36" s="42">
        <v>0</v>
      </c>
      <c r="R36" s="44">
        <v>0</v>
      </c>
      <c r="S36" s="42">
        <v>0</v>
      </c>
      <c r="T36" s="48">
        <v>0</v>
      </c>
      <c r="U36" s="41">
        <v>0</v>
      </c>
      <c r="V36" s="47">
        <v>0</v>
      </c>
      <c r="W36" s="41">
        <v>0</v>
      </c>
      <c r="X36" s="25">
        <v>658</v>
      </c>
      <c r="Y36" s="26">
        <v>100</v>
      </c>
    </row>
    <row r="37" spans="1:25" s="24" customFormat="1" ht="15" customHeight="1" x14ac:dyDescent="0.2">
      <c r="A37" s="22" t="s">
        <v>18</v>
      </c>
      <c r="B37" s="65" t="s">
        <v>49</v>
      </c>
      <c r="C37" s="63">
        <v>0</v>
      </c>
      <c r="D37" s="76">
        <v>0</v>
      </c>
      <c r="E37" s="73">
        <v>0</v>
      </c>
      <c r="F37" s="68">
        <v>0</v>
      </c>
      <c r="G37" s="79">
        <v>0</v>
      </c>
      <c r="H37" s="68">
        <v>0</v>
      </c>
      <c r="I37" s="69">
        <v>0</v>
      </c>
      <c r="J37" s="70">
        <v>0</v>
      </c>
      <c r="K37" s="69">
        <v>0</v>
      </c>
      <c r="L37" s="70">
        <v>0</v>
      </c>
      <c r="M37" s="69">
        <v>0</v>
      </c>
      <c r="N37" s="70">
        <v>0</v>
      </c>
      <c r="O37" s="69">
        <v>0</v>
      </c>
      <c r="P37" s="70">
        <v>0</v>
      </c>
      <c r="Q37" s="69">
        <v>0</v>
      </c>
      <c r="R37" s="71">
        <v>0</v>
      </c>
      <c r="S37" s="69">
        <v>0</v>
      </c>
      <c r="T37" s="75">
        <v>0</v>
      </c>
      <c r="U37" s="73">
        <v>0</v>
      </c>
      <c r="V37" s="76">
        <v>0</v>
      </c>
      <c r="W37" s="73">
        <v>0</v>
      </c>
      <c r="X37" s="80">
        <v>483</v>
      </c>
      <c r="Y37" s="81">
        <v>100</v>
      </c>
    </row>
    <row r="38" spans="1:25" s="24" customFormat="1" ht="15" customHeight="1" x14ac:dyDescent="0.2">
      <c r="A38" s="22" t="s">
        <v>18</v>
      </c>
      <c r="B38" s="64" t="s">
        <v>50</v>
      </c>
      <c r="C38" s="39">
        <v>0</v>
      </c>
      <c r="D38" s="47">
        <v>0</v>
      </c>
      <c r="E38" s="41">
        <v>0</v>
      </c>
      <c r="F38" s="40">
        <v>0</v>
      </c>
      <c r="G38" s="46">
        <v>0</v>
      </c>
      <c r="H38" s="40">
        <v>0</v>
      </c>
      <c r="I38" s="42">
        <v>0</v>
      </c>
      <c r="J38" s="44">
        <v>0</v>
      </c>
      <c r="K38" s="42">
        <v>0</v>
      </c>
      <c r="L38" s="44">
        <v>0</v>
      </c>
      <c r="M38" s="42">
        <v>0</v>
      </c>
      <c r="N38" s="44">
        <v>0</v>
      </c>
      <c r="O38" s="42">
        <v>0</v>
      </c>
      <c r="P38" s="44">
        <v>0</v>
      </c>
      <c r="Q38" s="42">
        <v>0</v>
      </c>
      <c r="R38" s="44">
        <v>0</v>
      </c>
      <c r="S38" s="42">
        <v>0</v>
      </c>
      <c r="T38" s="45">
        <v>0</v>
      </c>
      <c r="U38" s="41">
        <v>0</v>
      </c>
      <c r="V38" s="47">
        <v>0</v>
      </c>
      <c r="W38" s="41">
        <v>0</v>
      </c>
      <c r="X38" s="25">
        <v>2577</v>
      </c>
      <c r="Y38" s="26">
        <v>100</v>
      </c>
    </row>
    <row r="39" spans="1:25" s="24" customFormat="1" ht="15" customHeight="1" x14ac:dyDescent="0.2">
      <c r="A39" s="22" t="s">
        <v>18</v>
      </c>
      <c r="B39" s="65" t="s">
        <v>51</v>
      </c>
      <c r="C39" s="63">
        <v>0</v>
      </c>
      <c r="D39" s="68">
        <v>0</v>
      </c>
      <c r="E39" s="73">
        <v>0</v>
      </c>
      <c r="F39" s="68">
        <v>0</v>
      </c>
      <c r="G39" s="79">
        <v>0</v>
      </c>
      <c r="H39" s="76">
        <v>0</v>
      </c>
      <c r="I39" s="69">
        <v>0</v>
      </c>
      <c r="J39" s="70">
        <v>0</v>
      </c>
      <c r="K39" s="69">
        <v>0</v>
      </c>
      <c r="L39" s="71">
        <v>0</v>
      </c>
      <c r="M39" s="69">
        <v>0</v>
      </c>
      <c r="N39" s="70">
        <v>0</v>
      </c>
      <c r="O39" s="69">
        <v>0</v>
      </c>
      <c r="P39" s="71">
        <v>0</v>
      </c>
      <c r="Q39" s="69">
        <v>0</v>
      </c>
      <c r="R39" s="70">
        <v>0</v>
      </c>
      <c r="S39" s="69">
        <v>0</v>
      </c>
      <c r="T39" s="75">
        <v>0</v>
      </c>
      <c r="U39" s="73">
        <v>0</v>
      </c>
      <c r="V39" s="68">
        <v>0</v>
      </c>
      <c r="W39" s="73">
        <v>0</v>
      </c>
      <c r="X39" s="80">
        <v>880</v>
      </c>
      <c r="Y39" s="81">
        <v>100</v>
      </c>
    </row>
    <row r="40" spans="1:25" s="24" customFormat="1" ht="15" customHeight="1" x14ac:dyDescent="0.2">
      <c r="A40" s="22" t="s">
        <v>18</v>
      </c>
      <c r="B40" s="64" t="s">
        <v>52</v>
      </c>
      <c r="C40" s="49">
        <v>0</v>
      </c>
      <c r="D40" s="47">
        <v>0</v>
      </c>
      <c r="E40" s="41">
        <v>0</v>
      </c>
      <c r="F40" s="40">
        <v>0</v>
      </c>
      <c r="G40" s="46">
        <v>0</v>
      </c>
      <c r="H40" s="40">
        <v>0</v>
      </c>
      <c r="I40" s="42">
        <v>0</v>
      </c>
      <c r="J40" s="44">
        <v>0</v>
      </c>
      <c r="K40" s="42">
        <v>0</v>
      </c>
      <c r="L40" s="44">
        <v>0</v>
      </c>
      <c r="M40" s="42">
        <v>0</v>
      </c>
      <c r="N40" s="43">
        <v>0</v>
      </c>
      <c r="O40" s="42">
        <v>0</v>
      </c>
      <c r="P40" s="43">
        <v>0</v>
      </c>
      <c r="Q40" s="42">
        <v>0</v>
      </c>
      <c r="R40" s="44">
        <v>0</v>
      </c>
      <c r="S40" s="42">
        <v>0</v>
      </c>
      <c r="T40" s="45">
        <v>0</v>
      </c>
      <c r="U40" s="41">
        <v>0</v>
      </c>
      <c r="V40" s="47">
        <v>0</v>
      </c>
      <c r="W40" s="41">
        <v>0</v>
      </c>
      <c r="X40" s="25">
        <v>4916</v>
      </c>
      <c r="Y40" s="26">
        <v>100</v>
      </c>
    </row>
    <row r="41" spans="1:25" s="24" customFormat="1" ht="15" customHeight="1" x14ac:dyDescent="0.2">
      <c r="A41" s="22" t="s">
        <v>18</v>
      </c>
      <c r="B41" s="65" t="s">
        <v>53</v>
      </c>
      <c r="C41" s="63">
        <v>11</v>
      </c>
      <c r="D41" s="68">
        <v>3</v>
      </c>
      <c r="E41" s="73">
        <v>27.2727</v>
      </c>
      <c r="F41" s="76">
        <v>8</v>
      </c>
      <c r="G41" s="79">
        <v>72.727000000000004</v>
      </c>
      <c r="H41" s="76">
        <v>2</v>
      </c>
      <c r="I41" s="69">
        <v>25</v>
      </c>
      <c r="J41" s="70">
        <v>0</v>
      </c>
      <c r="K41" s="69">
        <v>0</v>
      </c>
      <c r="L41" s="70">
        <v>1</v>
      </c>
      <c r="M41" s="69">
        <v>12.5</v>
      </c>
      <c r="N41" s="70">
        <v>0</v>
      </c>
      <c r="O41" s="69">
        <v>0</v>
      </c>
      <c r="P41" s="71">
        <v>5</v>
      </c>
      <c r="Q41" s="69">
        <v>62.5</v>
      </c>
      <c r="R41" s="71">
        <v>0</v>
      </c>
      <c r="S41" s="69">
        <v>0</v>
      </c>
      <c r="T41" s="72">
        <v>0</v>
      </c>
      <c r="U41" s="73">
        <v>0</v>
      </c>
      <c r="V41" s="68">
        <v>1</v>
      </c>
      <c r="W41" s="73">
        <v>9.0909999999999993</v>
      </c>
      <c r="X41" s="80">
        <v>2618</v>
      </c>
      <c r="Y41" s="81">
        <v>100</v>
      </c>
    </row>
    <row r="42" spans="1:25" s="24" customFormat="1" ht="15" customHeight="1" x14ac:dyDescent="0.2">
      <c r="A42" s="22" t="s">
        <v>18</v>
      </c>
      <c r="B42" s="64" t="s">
        <v>54</v>
      </c>
      <c r="C42" s="49">
        <v>0</v>
      </c>
      <c r="D42" s="47">
        <v>0</v>
      </c>
      <c r="E42" s="41">
        <v>0</v>
      </c>
      <c r="F42" s="40">
        <v>0</v>
      </c>
      <c r="G42" s="46">
        <v>0</v>
      </c>
      <c r="H42" s="40">
        <v>0</v>
      </c>
      <c r="I42" s="42">
        <v>0</v>
      </c>
      <c r="J42" s="44">
        <v>0</v>
      </c>
      <c r="K42" s="42">
        <v>0</v>
      </c>
      <c r="L42" s="44">
        <v>0</v>
      </c>
      <c r="M42" s="42">
        <v>0</v>
      </c>
      <c r="N42" s="43">
        <v>0</v>
      </c>
      <c r="O42" s="42">
        <v>0</v>
      </c>
      <c r="P42" s="43">
        <v>0</v>
      </c>
      <c r="Q42" s="42">
        <v>0</v>
      </c>
      <c r="R42" s="43">
        <v>0</v>
      </c>
      <c r="S42" s="42">
        <v>0</v>
      </c>
      <c r="T42" s="45">
        <v>0</v>
      </c>
      <c r="U42" s="41">
        <v>0</v>
      </c>
      <c r="V42" s="47">
        <v>0</v>
      </c>
      <c r="W42" s="41">
        <v>0</v>
      </c>
      <c r="X42" s="25">
        <v>481</v>
      </c>
      <c r="Y42" s="26">
        <v>100</v>
      </c>
    </row>
    <row r="43" spans="1:25" s="24" customFormat="1" ht="15" customHeight="1" x14ac:dyDescent="0.2">
      <c r="A43" s="22" t="s">
        <v>18</v>
      </c>
      <c r="B43" s="65" t="s">
        <v>55</v>
      </c>
      <c r="C43" s="63">
        <v>10</v>
      </c>
      <c r="D43" s="76">
        <v>0</v>
      </c>
      <c r="E43" s="73">
        <v>0</v>
      </c>
      <c r="F43" s="76">
        <v>10</v>
      </c>
      <c r="G43" s="79">
        <v>100</v>
      </c>
      <c r="H43" s="68">
        <v>0</v>
      </c>
      <c r="I43" s="69">
        <v>0</v>
      </c>
      <c r="J43" s="70">
        <v>0</v>
      </c>
      <c r="K43" s="69">
        <v>0</v>
      </c>
      <c r="L43" s="71">
        <v>0</v>
      </c>
      <c r="M43" s="69">
        <v>0</v>
      </c>
      <c r="N43" s="70">
        <v>0</v>
      </c>
      <c r="O43" s="69">
        <v>0</v>
      </c>
      <c r="P43" s="70">
        <v>10</v>
      </c>
      <c r="Q43" s="69">
        <v>100</v>
      </c>
      <c r="R43" s="70">
        <v>0</v>
      </c>
      <c r="S43" s="69">
        <v>0</v>
      </c>
      <c r="T43" s="72">
        <v>0</v>
      </c>
      <c r="U43" s="73">
        <v>0</v>
      </c>
      <c r="V43" s="76">
        <v>0</v>
      </c>
      <c r="W43" s="73">
        <v>0</v>
      </c>
      <c r="X43" s="80">
        <v>3631</v>
      </c>
      <c r="Y43" s="81">
        <v>100</v>
      </c>
    </row>
    <row r="44" spans="1:25" s="24" customFormat="1" ht="15" customHeight="1" x14ac:dyDescent="0.2">
      <c r="A44" s="22" t="s">
        <v>18</v>
      </c>
      <c r="B44" s="64" t="s">
        <v>56</v>
      </c>
      <c r="C44" s="39">
        <v>944</v>
      </c>
      <c r="D44" s="47">
        <v>14</v>
      </c>
      <c r="E44" s="41">
        <v>1.4831000000000001</v>
      </c>
      <c r="F44" s="47">
        <v>930</v>
      </c>
      <c r="G44" s="46">
        <v>98.516999999999996</v>
      </c>
      <c r="H44" s="40">
        <v>266</v>
      </c>
      <c r="I44" s="42">
        <v>28.6022</v>
      </c>
      <c r="J44" s="43">
        <v>0</v>
      </c>
      <c r="K44" s="42">
        <v>0</v>
      </c>
      <c r="L44" s="44">
        <v>41</v>
      </c>
      <c r="M44" s="42">
        <v>4.4085999999999999</v>
      </c>
      <c r="N44" s="44">
        <v>44</v>
      </c>
      <c r="O44" s="42">
        <v>4.7309999999999999</v>
      </c>
      <c r="P44" s="44">
        <v>524</v>
      </c>
      <c r="Q44" s="42">
        <v>56.344000000000001</v>
      </c>
      <c r="R44" s="43">
        <v>1</v>
      </c>
      <c r="S44" s="42">
        <v>0.10753</v>
      </c>
      <c r="T44" s="48">
        <v>54</v>
      </c>
      <c r="U44" s="41">
        <v>5.8064999999999998</v>
      </c>
      <c r="V44" s="47">
        <v>26</v>
      </c>
      <c r="W44" s="41">
        <v>2.754</v>
      </c>
      <c r="X44" s="25">
        <v>1815</v>
      </c>
      <c r="Y44" s="26">
        <v>100</v>
      </c>
    </row>
    <row r="45" spans="1:25" s="24" customFormat="1" ht="15" customHeight="1" x14ac:dyDescent="0.2">
      <c r="A45" s="22" t="s">
        <v>18</v>
      </c>
      <c r="B45" s="65" t="s">
        <v>57</v>
      </c>
      <c r="C45" s="63">
        <v>0</v>
      </c>
      <c r="D45" s="68">
        <v>0</v>
      </c>
      <c r="E45" s="73">
        <v>0</v>
      </c>
      <c r="F45" s="76">
        <v>0</v>
      </c>
      <c r="G45" s="79">
        <v>0</v>
      </c>
      <c r="H45" s="76">
        <v>0</v>
      </c>
      <c r="I45" s="69">
        <v>0</v>
      </c>
      <c r="J45" s="70">
        <v>0</v>
      </c>
      <c r="K45" s="69">
        <v>0</v>
      </c>
      <c r="L45" s="71">
        <v>0</v>
      </c>
      <c r="M45" s="69">
        <v>0</v>
      </c>
      <c r="N45" s="70">
        <v>0</v>
      </c>
      <c r="O45" s="69">
        <v>0</v>
      </c>
      <c r="P45" s="71">
        <v>0</v>
      </c>
      <c r="Q45" s="69">
        <v>0</v>
      </c>
      <c r="R45" s="70">
        <v>0</v>
      </c>
      <c r="S45" s="69">
        <v>0</v>
      </c>
      <c r="T45" s="72">
        <v>0</v>
      </c>
      <c r="U45" s="73">
        <v>0</v>
      </c>
      <c r="V45" s="68">
        <v>0</v>
      </c>
      <c r="W45" s="73">
        <v>0</v>
      </c>
      <c r="X45" s="80">
        <v>1283</v>
      </c>
      <c r="Y45" s="81">
        <v>100</v>
      </c>
    </row>
    <row r="46" spans="1:25" s="24" customFormat="1" ht="15" customHeight="1" x14ac:dyDescent="0.2">
      <c r="A46" s="22" t="s">
        <v>18</v>
      </c>
      <c r="B46" s="64" t="s">
        <v>58</v>
      </c>
      <c r="C46" s="39">
        <v>0</v>
      </c>
      <c r="D46" s="40">
        <v>0</v>
      </c>
      <c r="E46" s="41">
        <v>0</v>
      </c>
      <c r="F46" s="40">
        <v>0</v>
      </c>
      <c r="G46" s="46">
        <v>0</v>
      </c>
      <c r="H46" s="40">
        <v>0</v>
      </c>
      <c r="I46" s="42">
        <v>0</v>
      </c>
      <c r="J46" s="44">
        <v>0</v>
      </c>
      <c r="K46" s="42">
        <v>0</v>
      </c>
      <c r="L46" s="44">
        <v>0</v>
      </c>
      <c r="M46" s="42">
        <v>0</v>
      </c>
      <c r="N46" s="44">
        <v>0</v>
      </c>
      <c r="O46" s="42">
        <v>0</v>
      </c>
      <c r="P46" s="43">
        <v>0</v>
      </c>
      <c r="Q46" s="42">
        <v>0</v>
      </c>
      <c r="R46" s="43">
        <v>0</v>
      </c>
      <c r="S46" s="42">
        <v>0</v>
      </c>
      <c r="T46" s="48">
        <v>0</v>
      </c>
      <c r="U46" s="41">
        <v>0</v>
      </c>
      <c r="V46" s="40">
        <v>0</v>
      </c>
      <c r="W46" s="41">
        <v>0</v>
      </c>
      <c r="X46" s="25">
        <v>3027</v>
      </c>
      <c r="Y46" s="26">
        <v>100</v>
      </c>
    </row>
    <row r="47" spans="1:25" s="24" customFormat="1" ht="15" customHeight="1" x14ac:dyDescent="0.2">
      <c r="A47" s="22" t="s">
        <v>18</v>
      </c>
      <c r="B47" s="65" t="s">
        <v>59</v>
      </c>
      <c r="C47" s="66">
        <v>0</v>
      </c>
      <c r="D47" s="76">
        <v>0</v>
      </c>
      <c r="E47" s="73">
        <v>0</v>
      </c>
      <c r="F47" s="68">
        <v>0</v>
      </c>
      <c r="G47" s="79">
        <v>0</v>
      </c>
      <c r="H47" s="68">
        <v>0</v>
      </c>
      <c r="I47" s="69">
        <v>0</v>
      </c>
      <c r="J47" s="71">
        <v>0</v>
      </c>
      <c r="K47" s="69">
        <v>0</v>
      </c>
      <c r="L47" s="71">
        <v>0</v>
      </c>
      <c r="M47" s="69">
        <v>0</v>
      </c>
      <c r="N47" s="71">
        <v>0</v>
      </c>
      <c r="O47" s="69">
        <v>0</v>
      </c>
      <c r="P47" s="71">
        <v>0</v>
      </c>
      <c r="Q47" s="69">
        <v>0</v>
      </c>
      <c r="R47" s="70">
        <v>0</v>
      </c>
      <c r="S47" s="69">
        <v>0</v>
      </c>
      <c r="T47" s="72">
        <v>0</v>
      </c>
      <c r="U47" s="73">
        <v>0</v>
      </c>
      <c r="V47" s="76">
        <v>0</v>
      </c>
      <c r="W47" s="73">
        <v>0</v>
      </c>
      <c r="X47" s="80">
        <v>308</v>
      </c>
      <c r="Y47" s="81">
        <v>100</v>
      </c>
    </row>
    <row r="48" spans="1:25" s="24" customFormat="1" ht="15" customHeight="1" x14ac:dyDescent="0.2">
      <c r="A48" s="22" t="s">
        <v>18</v>
      </c>
      <c r="B48" s="64" t="s">
        <v>60</v>
      </c>
      <c r="C48" s="39">
        <v>9</v>
      </c>
      <c r="D48" s="47">
        <v>0</v>
      </c>
      <c r="E48" s="41">
        <v>0</v>
      </c>
      <c r="F48" s="47">
        <v>9</v>
      </c>
      <c r="G48" s="46">
        <v>100</v>
      </c>
      <c r="H48" s="47">
        <v>0</v>
      </c>
      <c r="I48" s="42">
        <v>0</v>
      </c>
      <c r="J48" s="44">
        <v>0</v>
      </c>
      <c r="K48" s="42">
        <v>0</v>
      </c>
      <c r="L48" s="43">
        <v>0</v>
      </c>
      <c r="M48" s="42">
        <v>0</v>
      </c>
      <c r="N48" s="44">
        <v>3</v>
      </c>
      <c r="O48" s="42">
        <v>33.332999999999998</v>
      </c>
      <c r="P48" s="44">
        <v>5</v>
      </c>
      <c r="Q48" s="42">
        <v>55.555999999999997</v>
      </c>
      <c r="R48" s="43">
        <v>0</v>
      </c>
      <c r="S48" s="42">
        <v>0</v>
      </c>
      <c r="T48" s="48">
        <v>1</v>
      </c>
      <c r="U48" s="41">
        <v>11.1111</v>
      </c>
      <c r="V48" s="47">
        <v>2</v>
      </c>
      <c r="W48" s="41">
        <v>22.222000000000001</v>
      </c>
      <c r="X48" s="25">
        <v>1236</v>
      </c>
      <c r="Y48" s="26">
        <v>100</v>
      </c>
    </row>
    <row r="49" spans="1:25" s="24" customFormat="1" ht="15" customHeight="1" x14ac:dyDescent="0.2">
      <c r="A49" s="22" t="s">
        <v>18</v>
      </c>
      <c r="B49" s="65" t="s">
        <v>61</v>
      </c>
      <c r="C49" s="66">
        <v>0</v>
      </c>
      <c r="D49" s="76">
        <v>0</v>
      </c>
      <c r="E49" s="73">
        <v>0</v>
      </c>
      <c r="F49" s="76">
        <v>0</v>
      </c>
      <c r="G49" s="79">
        <v>0</v>
      </c>
      <c r="H49" s="68">
        <v>0</v>
      </c>
      <c r="I49" s="69">
        <v>0</v>
      </c>
      <c r="J49" s="70">
        <v>0</v>
      </c>
      <c r="K49" s="69">
        <v>0</v>
      </c>
      <c r="L49" s="70">
        <v>0</v>
      </c>
      <c r="M49" s="69">
        <v>0</v>
      </c>
      <c r="N49" s="70">
        <v>0</v>
      </c>
      <c r="O49" s="69">
        <v>0</v>
      </c>
      <c r="P49" s="71">
        <v>0</v>
      </c>
      <c r="Q49" s="69">
        <v>0</v>
      </c>
      <c r="R49" s="71">
        <v>0</v>
      </c>
      <c r="S49" s="69">
        <v>0</v>
      </c>
      <c r="T49" s="72">
        <v>0</v>
      </c>
      <c r="U49" s="73">
        <v>0</v>
      </c>
      <c r="V49" s="76">
        <v>0</v>
      </c>
      <c r="W49" s="73">
        <v>0</v>
      </c>
      <c r="X49" s="80">
        <v>688</v>
      </c>
      <c r="Y49" s="81">
        <v>100</v>
      </c>
    </row>
    <row r="50" spans="1:25" s="24" customFormat="1" ht="15" customHeight="1" x14ac:dyDescent="0.2">
      <c r="A50" s="22" t="s">
        <v>18</v>
      </c>
      <c r="B50" s="64" t="s">
        <v>62</v>
      </c>
      <c r="C50" s="39">
        <v>920</v>
      </c>
      <c r="D50" s="40">
        <v>46</v>
      </c>
      <c r="E50" s="41">
        <v>5</v>
      </c>
      <c r="F50" s="40">
        <v>874</v>
      </c>
      <c r="G50" s="46">
        <v>95</v>
      </c>
      <c r="H50" s="40">
        <v>1</v>
      </c>
      <c r="I50" s="42">
        <v>0.1144</v>
      </c>
      <c r="J50" s="44">
        <v>0</v>
      </c>
      <c r="K50" s="42">
        <v>0</v>
      </c>
      <c r="L50" s="43">
        <v>12</v>
      </c>
      <c r="M50" s="42">
        <v>1.373</v>
      </c>
      <c r="N50" s="44">
        <v>238</v>
      </c>
      <c r="O50" s="42">
        <v>27.231000000000002</v>
      </c>
      <c r="P50" s="44">
        <v>617</v>
      </c>
      <c r="Q50" s="42">
        <v>70.594999999999999</v>
      </c>
      <c r="R50" s="43">
        <v>0</v>
      </c>
      <c r="S50" s="42">
        <v>0</v>
      </c>
      <c r="T50" s="48">
        <v>6</v>
      </c>
      <c r="U50" s="41">
        <v>0.6865</v>
      </c>
      <c r="V50" s="40">
        <v>8</v>
      </c>
      <c r="W50" s="41">
        <v>0.87</v>
      </c>
      <c r="X50" s="25">
        <v>1818</v>
      </c>
      <c r="Y50" s="26">
        <v>100</v>
      </c>
    </row>
    <row r="51" spans="1:25" s="24" customFormat="1" ht="15" customHeight="1" x14ac:dyDescent="0.2">
      <c r="A51" s="22" t="s">
        <v>18</v>
      </c>
      <c r="B51" s="65" t="s">
        <v>63</v>
      </c>
      <c r="C51" s="63">
        <v>3133</v>
      </c>
      <c r="D51" s="68">
        <v>1013</v>
      </c>
      <c r="E51" s="73">
        <v>32.333199999999998</v>
      </c>
      <c r="F51" s="68">
        <v>2120</v>
      </c>
      <c r="G51" s="79">
        <v>67.667000000000002</v>
      </c>
      <c r="H51" s="68">
        <v>4</v>
      </c>
      <c r="I51" s="69">
        <v>0.18870000000000001</v>
      </c>
      <c r="J51" s="71">
        <v>2</v>
      </c>
      <c r="K51" s="69">
        <v>9.4339999999999993E-2</v>
      </c>
      <c r="L51" s="70">
        <v>551</v>
      </c>
      <c r="M51" s="69">
        <v>25.990600000000001</v>
      </c>
      <c r="N51" s="70">
        <v>514</v>
      </c>
      <c r="O51" s="69">
        <v>24.245000000000001</v>
      </c>
      <c r="P51" s="70">
        <v>994</v>
      </c>
      <c r="Q51" s="69">
        <v>46.887</v>
      </c>
      <c r="R51" s="71">
        <v>0</v>
      </c>
      <c r="S51" s="69">
        <v>0</v>
      </c>
      <c r="T51" s="72">
        <v>55</v>
      </c>
      <c r="U51" s="73">
        <v>2.5943000000000001</v>
      </c>
      <c r="V51" s="68">
        <v>111</v>
      </c>
      <c r="W51" s="73">
        <v>3.5430000000000001</v>
      </c>
      <c r="X51" s="80">
        <v>8616</v>
      </c>
      <c r="Y51" s="81">
        <v>100</v>
      </c>
    </row>
    <row r="52" spans="1:25" s="24" customFormat="1" ht="15" customHeight="1" x14ac:dyDescent="0.2">
      <c r="A52" s="22" t="s">
        <v>18</v>
      </c>
      <c r="B52" s="64" t="s">
        <v>64</v>
      </c>
      <c r="C52" s="39">
        <v>0</v>
      </c>
      <c r="D52" s="40">
        <v>0</v>
      </c>
      <c r="E52" s="41">
        <v>0</v>
      </c>
      <c r="F52" s="40">
        <v>0</v>
      </c>
      <c r="G52" s="46">
        <v>0</v>
      </c>
      <c r="H52" s="47">
        <v>0</v>
      </c>
      <c r="I52" s="42">
        <v>0</v>
      </c>
      <c r="J52" s="44">
        <v>0</v>
      </c>
      <c r="K52" s="42">
        <v>0</v>
      </c>
      <c r="L52" s="43">
        <v>0</v>
      </c>
      <c r="M52" s="42">
        <v>0</v>
      </c>
      <c r="N52" s="43">
        <v>0</v>
      </c>
      <c r="O52" s="42">
        <v>0</v>
      </c>
      <c r="P52" s="44">
        <v>0</v>
      </c>
      <c r="Q52" s="42">
        <v>0</v>
      </c>
      <c r="R52" s="43">
        <v>0</v>
      </c>
      <c r="S52" s="42">
        <v>0</v>
      </c>
      <c r="T52" s="45">
        <v>0</v>
      </c>
      <c r="U52" s="41">
        <v>0</v>
      </c>
      <c r="V52" s="40">
        <v>0</v>
      </c>
      <c r="W52" s="41">
        <v>0</v>
      </c>
      <c r="X52" s="25">
        <v>1009</v>
      </c>
      <c r="Y52" s="26">
        <v>100</v>
      </c>
    </row>
    <row r="53" spans="1:25" s="24" customFormat="1" ht="15" customHeight="1" x14ac:dyDescent="0.2">
      <c r="A53" s="22" t="s">
        <v>18</v>
      </c>
      <c r="B53" s="65" t="s">
        <v>65</v>
      </c>
      <c r="C53" s="66">
        <v>0</v>
      </c>
      <c r="D53" s="76">
        <v>0</v>
      </c>
      <c r="E53" s="73">
        <v>0</v>
      </c>
      <c r="F53" s="68">
        <v>0</v>
      </c>
      <c r="G53" s="79">
        <v>0</v>
      </c>
      <c r="H53" s="76">
        <v>0</v>
      </c>
      <c r="I53" s="69">
        <v>0</v>
      </c>
      <c r="J53" s="70">
        <v>0</v>
      </c>
      <c r="K53" s="69">
        <v>0</v>
      </c>
      <c r="L53" s="71">
        <v>0</v>
      </c>
      <c r="M53" s="69">
        <v>0</v>
      </c>
      <c r="N53" s="70">
        <v>0</v>
      </c>
      <c r="O53" s="69">
        <v>0</v>
      </c>
      <c r="P53" s="71">
        <v>0</v>
      </c>
      <c r="Q53" s="69">
        <v>0</v>
      </c>
      <c r="R53" s="71">
        <v>0</v>
      </c>
      <c r="S53" s="69">
        <v>0</v>
      </c>
      <c r="T53" s="72">
        <v>0</v>
      </c>
      <c r="U53" s="73">
        <v>0</v>
      </c>
      <c r="V53" s="76">
        <v>0</v>
      </c>
      <c r="W53" s="73">
        <v>0</v>
      </c>
      <c r="X53" s="80">
        <v>306</v>
      </c>
      <c r="Y53" s="81">
        <v>100</v>
      </c>
    </row>
    <row r="54" spans="1:25" s="24" customFormat="1" ht="15" customHeight="1" x14ac:dyDescent="0.2">
      <c r="A54" s="22" t="s">
        <v>18</v>
      </c>
      <c r="B54" s="64" t="s">
        <v>66</v>
      </c>
      <c r="C54" s="39">
        <v>0</v>
      </c>
      <c r="D54" s="40">
        <v>0</v>
      </c>
      <c r="E54" s="41">
        <v>0</v>
      </c>
      <c r="F54" s="47">
        <v>0</v>
      </c>
      <c r="G54" s="46">
        <v>0</v>
      </c>
      <c r="H54" s="47">
        <v>0</v>
      </c>
      <c r="I54" s="42">
        <v>0</v>
      </c>
      <c r="J54" s="44">
        <v>0</v>
      </c>
      <c r="K54" s="77">
        <v>0</v>
      </c>
      <c r="L54" s="43">
        <v>0</v>
      </c>
      <c r="M54" s="77">
        <v>0</v>
      </c>
      <c r="N54" s="44">
        <v>0</v>
      </c>
      <c r="O54" s="42">
        <v>0</v>
      </c>
      <c r="P54" s="44">
        <v>0</v>
      </c>
      <c r="Q54" s="42">
        <v>0</v>
      </c>
      <c r="R54" s="44">
        <v>0</v>
      </c>
      <c r="S54" s="42">
        <v>0</v>
      </c>
      <c r="T54" s="48">
        <v>0</v>
      </c>
      <c r="U54" s="41">
        <v>0</v>
      </c>
      <c r="V54" s="40">
        <v>0</v>
      </c>
      <c r="W54" s="41">
        <v>0</v>
      </c>
      <c r="X54" s="25">
        <v>1971</v>
      </c>
      <c r="Y54" s="26">
        <v>100</v>
      </c>
    </row>
    <row r="55" spans="1:25" s="24" customFormat="1" ht="15" customHeight="1" x14ac:dyDescent="0.2">
      <c r="A55" s="22" t="s">
        <v>18</v>
      </c>
      <c r="B55" s="65" t="s">
        <v>67</v>
      </c>
      <c r="C55" s="63">
        <v>0</v>
      </c>
      <c r="D55" s="68">
        <v>0</v>
      </c>
      <c r="E55" s="73">
        <v>0</v>
      </c>
      <c r="F55" s="76">
        <v>0</v>
      </c>
      <c r="G55" s="79">
        <v>0</v>
      </c>
      <c r="H55" s="68">
        <v>0</v>
      </c>
      <c r="I55" s="69">
        <v>0</v>
      </c>
      <c r="J55" s="70">
        <v>0</v>
      </c>
      <c r="K55" s="69">
        <v>0</v>
      </c>
      <c r="L55" s="71">
        <v>0</v>
      </c>
      <c r="M55" s="69">
        <v>0</v>
      </c>
      <c r="N55" s="71">
        <v>0</v>
      </c>
      <c r="O55" s="69">
        <v>0</v>
      </c>
      <c r="P55" s="70">
        <v>0</v>
      </c>
      <c r="Q55" s="69">
        <v>0</v>
      </c>
      <c r="R55" s="70">
        <v>0</v>
      </c>
      <c r="S55" s="69">
        <v>0</v>
      </c>
      <c r="T55" s="75">
        <v>0</v>
      </c>
      <c r="U55" s="73">
        <v>0</v>
      </c>
      <c r="V55" s="68">
        <v>0</v>
      </c>
      <c r="W55" s="73">
        <v>0</v>
      </c>
      <c r="X55" s="80">
        <v>2305</v>
      </c>
      <c r="Y55" s="81">
        <v>100</v>
      </c>
    </row>
    <row r="56" spans="1:25" s="24" customFormat="1" ht="15" customHeight="1" x14ac:dyDescent="0.2">
      <c r="A56" s="22" t="s">
        <v>18</v>
      </c>
      <c r="B56" s="64" t="s">
        <v>68</v>
      </c>
      <c r="C56" s="39">
        <v>0</v>
      </c>
      <c r="D56" s="47">
        <v>0</v>
      </c>
      <c r="E56" s="41">
        <v>0</v>
      </c>
      <c r="F56" s="47">
        <v>0</v>
      </c>
      <c r="G56" s="46">
        <v>0</v>
      </c>
      <c r="H56" s="40">
        <v>0</v>
      </c>
      <c r="I56" s="42">
        <v>0</v>
      </c>
      <c r="J56" s="44">
        <v>0</v>
      </c>
      <c r="K56" s="42">
        <v>0</v>
      </c>
      <c r="L56" s="44">
        <v>0</v>
      </c>
      <c r="M56" s="42">
        <v>0</v>
      </c>
      <c r="N56" s="43">
        <v>0</v>
      </c>
      <c r="O56" s="42">
        <v>0</v>
      </c>
      <c r="P56" s="44">
        <v>0</v>
      </c>
      <c r="Q56" s="42">
        <v>0</v>
      </c>
      <c r="R56" s="43">
        <v>0</v>
      </c>
      <c r="S56" s="42">
        <v>0</v>
      </c>
      <c r="T56" s="45">
        <v>0</v>
      </c>
      <c r="U56" s="41">
        <v>0</v>
      </c>
      <c r="V56" s="47">
        <v>0</v>
      </c>
      <c r="W56" s="41">
        <v>0</v>
      </c>
      <c r="X56" s="25">
        <v>720</v>
      </c>
      <c r="Y56" s="26">
        <v>100</v>
      </c>
    </row>
    <row r="57" spans="1:25" s="24" customFormat="1" ht="15" customHeight="1" x14ac:dyDescent="0.2">
      <c r="A57" s="22" t="s">
        <v>18</v>
      </c>
      <c r="B57" s="65" t="s">
        <v>69</v>
      </c>
      <c r="C57" s="63">
        <v>1</v>
      </c>
      <c r="D57" s="76">
        <v>0</v>
      </c>
      <c r="E57" s="73">
        <v>0</v>
      </c>
      <c r="F57" s="76">
        <v>1</v>
      </c>
      <c r="G57" s="79">
        <v>100</v>
      </c>
      <c r="H57" s="68">
        <v>0</v>
      </c>
      <c r="I57" s="69">
        <v>0</v>
      </c>
      <c r="J57" s="71">
        <v>0</v>
      </c>
      <c r="K57" s="69">
        <v>0</v>
      </c>
      <c r="L57" s="70">
        <v>0</v>
      </c>
      <c r="M57" s="69">
        <v>0</v>
      </c>
      <c r="N57" s="70">
        <v>1</v>
      </c>
      <c r="O57" s="69">
        <v>100</v>
      </c>
      <c r="P57" s="70">
        <v>0</v>
      </c>
      <c r="Q57" s="69">
        <v>0</v>
      </c>
      <c r="R57" s="70">
        <v>0</v>
      </c>
      <c r="S57" s="69">
        <v>0</v>
      </c>
      <c r="T57" s="75">
        <v>0</v>
      </c>
      <c r="U57" s="73">
        <v>0</v>
      </c>
      <c r="V57" s="76">
        <v>1</v>
      </c>
      <c r="W57" s="73">
        <v>100</v>
      </c>
      <c r="X57" s="80">
        <v>2232</v>
      </c>
      <c r="Y57" s="81">
        <v>100</v>
      </c>
    </row>
    <row r="58" spans="1:25" s="24" customFormat="1" ht="15" customHeight="1" thickBot="1" x14ac:dyDescent="0.25">
      <c r="A58" s="22" t="s">
        <v>18</v>
      </c>
      <c r="B58" s="67" t="s">
        <v>70</v>
      </c>
      <c r="C58" s="50">
        <v>0</v>
      </c>
      <c r="D58" s="51">
        <v>0</v>
      </c>
      <c r="E58" s="52">
        <v>0</v>
      </c>
      <c r="F58" s="51">
        <v>0</v>
      </c>
      <c r="G58" s="57">
        <v>0</v>
      </c>
      <c r="H58" s="53">
        <v>0</v>
      </c>
      <c r="I58" s="54">
        <v>0</v>
      </c>
      <c r="J58" s="55">
        <v>0</v>
      </c>
      <c r="K58" s="54">
        <v>0</v>
      </c>
      <c r="L58" s="56">
        <v>0</v>
      </c>
      <c r="M58" s="54">
        <v>0</v>
      </c>
      <c r="N58" s="55">
        <v>0</v>
      </c>
      <c r="O58" s="54">
        <v>0</v>
      </c>
      <c r="P58" s="55">
        <v>0</v>
      </c>
      <c r="Q58" s="54">
        <v>0</v>
      </c>
      <c r="R58" s="55">
        <v>0</v>
      </c>
      <c r="S58" s="54">
        <v>0</v>
      </c>
      <c r="T58" s="78">
        <v>0</v>
      </c>
      <c r="U58" s="52">
        <v>0</v>
      </c>
      <c r="V58" s="51">
        <v>0</v>
      </c>
      <c r="W58" s="52">
        <v>0</v>
      </c>
      <c r="X58" s="27">
        <v>365</v>
      </c>
      <c r="Y58" s="28">
        <v>100</v>
      </c>
    </row>
    <row r="59" spans="1:25" s="24" customFormat="1" ht="15" customHeight="1" x14ac:dyDescent="0.2">
      <c r="A59" s="22"/>
      <c r="B59" s="29"/>
      <c r="C59" s="30"/>
      <c r="D59" s="30"/>
      <c r="E59" s="30"/>
      <c r="F59" s="30"/>
      <c r="G59" s="30"/>
      <c r="H59" s="30"/>
      <c r="I59" s="30"/>
      <c r="J59" s="30"/>
      <c r="K59" s="30"/>
      <c r="L59" s="30"/>
      <c r="M59" s="30"/>
      <c r="N59" s="30"/>
      <c r="O59" s="30"/>
      <c r="P59" s="30"/>
      <c r="Q59" s="30"/>
      <c r="R59" s="30"/>
      <c r="S59" s="30"/>
      <c r="T59" s="30"/>
      <c r="U59" s="30"/>
      <c r="V59" s="31"/>
      <c r="W59" s="23"/>
      <c r="X59" s="30"/>
      <c r="Y59" s="30"/>
    </row>
    <row r="60" spans="1:25" s="24" customFormat="1" ht="15" customHeight="1" x14ac:dyDescent="0.2">
      <c r="A60" s="22"/>
      <c r="B60" s="29" t="s">
        <v>80</v>
      </c>
      <c r="C60" s="31"/>
      <c r="D60" s="31"/>
      <c r="E60" s="31"/>
      <c r="F60" s="31"/>
      <c r="G60" s="31"/>
      <c r="H60" s="30"/>
      <c r="I60" s="30"/>
      <c r="J60" s="30"/>
      <c r="K60" s="30"/>
      <c r="L60" s="30"/>
      <c r="M60" s="30"/>
      <c r="N60" s="30"/>
      <c r="O60" s="30"/>
      <c r="P60" s="30"/>
      <c r="Q60" s="30"/>
      <c r="R60" s="30"/>
      <c r="S60" s="30"/>
      <c r="T60" s="30"/>
      <c r="U60" s="30"/>
      <c r="V60" s="31"/>
      <c r="W60" s="31"/>
      <c r="X60" s="30"/>
      <c r="Y60" s="30"/>
    </row>
    <row r="61" spans="1:25" s="24" customFormat="1" ht="15" customHeight="1" x14ac:dyDescent="0.2">
      <c r="A61" s="22"/>
      <c r="B61" s="32" t="s">
        <v>81</v>
      </c>
      <c r="C61" s="31"/>
      <c r="D61" s="31"/>
      <c r="E61" s="31"/>
      <c r="F61" s="31"/>
      <c r="G61" s="31"/>
      <c r="H61" s="30"/>
      <c r="I61" s="30"/>
      <c r="J61" s="30"/>
      <c r="K61" s="30"/>
      <c r="L61" s="30"/>
      <c r="M61" s="30"/>
      <c r="N61" s="30"/>
      <c r="O61" s="30"/>
      <c r="P61" s="30"/>
      <c r="Q61" s="30"/>
      <c r="R61" s="30"/>
      <c r="S61" s="30"/>
      <c r="T61" s="30"/>
      <c r="U61" s="30"/>
      <c r="V61" s="31"/>
      <c r="W61" s="31"/>
      <c r="X61" s="30"/>
      <c r="Y61" s="30"/>
    </row>
    <row r="62" spans="1:25" s="24" customFormat="1" ht="15" customHeight="1" x14ac:dyDescent="0.2">
      <c r="A62" s="22"/>
      <c r="B62" s="32" t="s">
        <v>82</v>
      </c>
      <c r="C62" s="31"/>
      <c r="D62" s="31"/>
      <c r="E62" s="31"/>
      <c r="F62" s="31"/>
      <c r="G62" s="31"/>
      <c r="H62" s="30"/>
      <c r="I62" s="30"/>
      <c r="J62" s="30"/>
      <c r="K62" s="30"/>
      <c r="L62" s="30"/>
      <c r="M62" s="30"/>
      <c r="N62" s="30"/>
      <c r="O62" s="30"/>
      <c r="P62" s="30"/>
      <c r="Q62" s="30"/>
      <c r="R62" s="30"/>
      <c r="S62" s="30"/>
      <c r="T62" s="30"/>
      <c r="U62" s="30"/>
      <c r="V62" s="31"/>
      <c r="W62" s="31"/>
      <c r="X62" s="30"/>
      <c r="Y62" s="30"/>
    </row>
    <row r="63" spans="1:25" s="24" customFormat="1" ht="15" customHeight="1" x14ac:dyDescent="0.2">
      <c r="A63" s="22"/>
      <c r="B63" s="32" t="str">
        <f>CONCATENATE("NOTE: Table reads (for US Totals):  Of all ",TEXT(C7,"#,##0")," public school male students with disabilities who received ",LOWER(A7),", ",TEXT(D7,"#,##0")," (",TEXT(E7,"0.0"),"%) were served solely under Section 504 and ",TEXT(F7,"#,##0")," (",TEXT(G7,"0.0"),"%) were served under IDEA.")</f>
        <v>NOTE: Table reads (for US Totals):  Of all 14,167 public school male students with disabilities who received corporal punishment, 1,801 (12.7%) were served solely under Section 504 and 12,366 (87.3%) were served under IDEA.</v>
      </c>
      <c r="C63" s="31"/>
      <c r="D63" s="31"/>
      <c r="E63" s="31"/>
      <c r="F63" s="31"/>
      <c r="G63" s="31"/>
      <c r="H63" s="30"/>
      <c r="I63" s="30"/>
      <c r="J63" s="30"/>
      <c r="K63" s="30"/>
      <c r="L63" s="30"/>
      <c r="M63" s="30"/>
      <c r="N63" s="30"/>
      <c r="O63" s="30"/>
      <c r="P63" s="30"/>
      <c r="Q63" s="30"/>
      <c r="R63" s="30"/>
      <c r="S63" s="30"/>
      <c r="T63" s="30"/>
      <c r="U63" s="30"/>
      <c r="V63" s="31"/>
      <c r="W63" s="23"/>
      <c r="X63" s="30"/>
      <c r="Y63" s="30"/>
    </row>
    <row r="64" spans="1:25" s="24" customFormat="1" ht="15" customHeight="1" x14ac:dyDescent="0.2">
      <c r="A64" s="22"/>
      <c r="B64" s="32" t="str">
        <f>CONCATENATE("            Table reads (for US Race/Ethnicity):  Of all ",TEXT(F7,"#,##0")," public school male students with disabilities served under IDEA who received ",LOWER(A7), ", ",TEXT(H7,"#,##0")," (",TEXT(I7,"0.0"),"%) were American Indian or Alaska Native.")</f>
        <v xml:space="preserve">            Table reads (for US Race/Ethnicity):  Of all 12,366 public school male students with disabilities served under IDEA who received corporal punishment, 304 (2.5%) were American Indian or Alaska Native.</v>
      </c>
      <c r="C64" s="31"/>
      <c r="D64" s="31"/>
      <c r="E64" s="31"/>
      <c r="F64" s="31"/>
      <c r="G64" s="31"/>
      <c r="H64" s="30"/>
      <c r="I64" s="30"/>
      <c r="J64" s="30"/>
      <c r="K64" s="30"/>
      <c r="L64" s="30"/>
      <c r="M64" s="30"/>
      <c r="N64" s="30"/>
      <c r="O64" s="30"/>
      <c r="P64" s="30"/>
      <c r="Q64" s="30"/>
      <c r="R64" s="30"/>
      <c r="S64" s="30"/>
      <c r="T64" s="30"/>
      <c r="U64" s="30"/>
      <c r="V64" s="31"/>
      <c r="W64" s="31"/>
      <c r="X64" s="30"/>
      <c r="Y64" s="30"/>
    </row>
    <row r="65" spans="1:26" s="24" customFormat="1" ht="15" customHeight="1" x14ac:dyDescent="0.2">
      <c r="A65" s="22"/>
      <c r="B65" s="105" t="s">
        <v>74</v>
      </c>
      <c r="C65" s="105"/>
      <c r="D65" s="105"/>
      <c r="E65" s="105"/>
      <c r="F65" s="105"/>
      <c r="G65" s="105"/>
      <c r="H65" s="105"/>
      <c r="I65" s="105"/>
      <c r="J65" s="105"/>
      <c r="K65" s="105"/>
      <c r="L65" s="105"/>
      <c r="M65" s="105"/>
      <c r="N65" s="105"/>
      <c r="O65" s="105"/>
      <c r="P65" s="105"/>
      <c r="Q65" s="105"/>
      <c r="R65" s="105"/>
      <c r="S65" s="105"/>
      <c r="T65" s="105"/>
      <c r="U65" s="105"/>
      <c r="V65" s="105"/>
      <c r="W65" s="105"/>
      <c r="X65" s="30"/>
      <c r="Y65" s="30"/>
    </row>
    <row r="66" spans="1:26" s="35" customFormat="1" ht="14.1" customHeight="1" x14ac:dyDescent="0.2">
      <c r="A66" s="38"/>
      <c r="B66" s="105" t="s">
        <v>75</v>
      </c>
      <c r="C66" s="105"/>
      <c r="D66" s="105"/>
      <c r="E66" s="105"/>
      <c r="F66" s="105"/>
      <c r="G66" s="105"/>
      <c r="H66" s="105"/>
      <c r="I66" s="105"/>
      <c r="J66" s="105"/>
      <c r="K66" s="105"/>
      <c r="L66" s="105"/>
      <c r="M66" s="105"/>
      <c r="N66" s="105"/>
      <c r="O66" s="105"/>
      <c r="P66" s="105"/>
      <c r="Q66" s="105"/>
      <c r="R66" s="105"/>
      <c r="S66" s="105"/>
      <c r="T66" s="105"/>
      <c r="U66" s="105"/>
      <c r="V66" s="105"/>
      <c r="W66" s="105"/>
      <c r="X66" s="34"/>
      <c r="Y66" s="33"/>
    </row>
    <row r="68" spans="1:26" ht="15" customHeight="1" x14ac:dyDescent="0.2">
      <c r="B68" s="37"/>
      <c r="C68" s="37"/>
      <c r="D68" s="37"/>
      <c r="E68" s="37"/>
      <c r="F68" s="37"/>
      <c r="G68" s="37"/>
      <c r="H68" s="37"/>
      <c r="I68" s="37"/>
      <c r="J68" s="37"/>
      <c r="K68" s="37"/>
      <c r="L68" s="37"/>
      <c r="M68" s="37"/>
      <c r="N68" s="37"/>
      <c r="O68" s="37"/>
      <c r="P68" s="37"/>
      <c r="Q68" s="37"/>
      <c r="R68" s="37"/>
      <c r="S68" s="37"/>
      <c r="T68" s="37"/>
      <c r="U68" s="37"/>
      <c r="V68" s="37"/>
    </row>
    <row r="69" spans="1:26" s="37" customFormat="1" ht="15" customHeight="1" x14ac:dyDescent="0.2">
      <c r="B69" s="6"/>
      <c r="C69" s="6"/>
      <c r="D69" s="6"/>
      <c r="E69" s="6"/>
      <c r="F69" s="6"/>
      <c r="G69" s="6"/>
      <c r="H69" s="6"/>
      <c r="I69" s="6"/>
      <c r="J69" s="6"/>
      <c r="K69" s="6"/>
      <c r="L69" s="6"/>
      <c r="M69" s="6"/>
      <c r="N69" s="6"/>
      <c r="O69" s="6"/>
      <c r="P69" s="6"/>
      <c r="Q69" s="6"/>
      <c r="R69" s="6"/>
      <c r="S69" s="6"/>
      <c r="T69" s="6"/>
      <c r="U69" s="6"/>
      <c r="V69" s="5"/>
      <c r="Y69" s="5"/>
      <c r="Z69" s="61"/>
    </row>
    <row r="70" spans="1:26" ht="15" customHeight="1" x14ac:dyDescent="0.2">
      <c r="B70" s="58"/>
      <c r="C70" s="59"/>
      <c r="D70" s="59"/>
      <c r="E70" s="59"/>
      <c r="F70" s="59"/>
      <c r="G70" s="59"/>
      <c r="H70" s="59"/>
      <c r="I70" s="5"/>
      <c r="J70" s="5"/>
      <c r="K70" s="5"/>
      <c r="L70" s="5"/>
      <c r="M70" s="5"/>
      <c r="N70" s="5"/>
      <c r="O70" s="5"/>
      <c r="P70" s="5"/>
      <c r="Q70" s="5"/>
      <c r="R70" s="5"/>
      <c r="S70" s="5"/>
      <c r="T70" s="5"/>
      <c r="U70" s="5"/>
      <c r="V70" s="60"/>
      <c r="W70" s="61"/>
    </row>
    <row r="71" spans="1:26" ht="15" customHeight="1" x14ac:dyDescent="0.2">
      <c r="X71" s="5"/>
    </row>
  </sheetData>
  <mergeCells count="18">
    <mergeCell ref="B65:W65"/>
    <mergeCell ref="B66:W66"/>
    <mergeCell ref="X4:X5"/>
    <mergeCell ref="Y4:Y5"/>
    <mergeCell ref="H5:I5"/>
    <mergeCell ref="J5:K5"/>
    <mergeCell ref="L5:M5"/>
    <mergeCell ref="N5:O5"/>
    <mergeCell ref="P5:Q5"/>
    <mergeCell ref="R5:S5"/>
    <mergeCell ref="T5:U5"/>
    <mergeCell ref="B2:W2"/>
    <mergeCell ref="B4:B5"/>
    <mergeCell ref="C4:C5"/>
    <mergeCell ref="D4:E5"/>
    <mergeCell ref="F4:G5"/>
    <mergeCell ref="H4:U4"/>
    <mergeCell ref="V4:W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zoomScale="80" zoomScaleNormal="80" workbookViewId="0"/>
  </sheetViews>
  <sheetFormatPr defaultColWidth="10.140625" defaultRowHeight="14.25" x14ac:dyDescent="0.2"/>
  <cols>
    <col min="1" max="1" width="2.7109375" style="36" customWidth="1"/>
    <col min="2" max="2" width="19.28515625" style="6" customWidth="1"/>
    <col min="3" max="21" width="13.140625" style="6" customWidth="1"/>
    <col min="22" max="22" width="13.140625" style="5" customWidth="1"/>
    <col min="23" max="23" width="13.140625" style="37" customWidth="1"/>
    <col min="24" max="25" width="13.140625" style="6" customWidth="1"/>
    <col min="26" max="16384" width="10.140625" style="38"/>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97" t="str">
        <f>CONCATENATE("Number and percentage of public school female students with disabilities receiving ",LOWER(A7), " by disability status, race/ethnicity, and English proficiency, by state: School Year 2015-16")</f>
        <v>Number and percentage of public school female students with disabilities receiving corporal punishment by disability status, race/ethnicity,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98" t="s">
        <v>0</v>
      </c>
      <c r="C4" s="100" t="s">
        <v>77</v>
      </c>
      <c r="D4" s="93" t="s">
        <v>4</v>
      </c>
      <c r="E4" s="94"/>
      <c r="F4" s="93" t="s">
        <v>3</v>
      </c>
      <c r="G4" s="94"/>
      <c r="H4" s="102" t="s">
        <v>78</v>
      </c>
      <c r="I4" s="103"/>
      <c r="J4" s="103"/>
      <c r="K4" s="103"/>
      <c r="L4" s="103"/>
      <c r="M4" s="103"/>
      <c r="N4" s="103"/>
      <c r="O4" s="103"/>
      <c r="P4" s="103"/>
      <c r="Q4" s="103"/>
      <c r="R4" s="103"/>
      <c r="S4" s="103"/>
      <c r="T4" s="103"/>
      <c r="U4" s="104"/>
      <c r="V4" s="93" t="s">
        <v>79</v>
      </c>
      <c r="W4" s="94"/>
      <c r="X4" s="84" t="s">
        <v>6</v>
      </c>
      <c r="Y4" s="86" t="s">
        <v>7</v>
      </c>
    </row>
    <row r="5" spans="1:25" s="12" customFormat="1" ht="24.95" customHeight="1" x14ac:dyDescent="0.2">
      <c r="A5" s="11"/>
      <c r="B5" s="99"/>
      <c r="C5" s="101"/>
      <c r="D5" s="95"/>
      <c r="E5" s="96"/>
      <c r="F5" s="95"/>
      <c r="G5" s="96"/>
      <c r="H5" s="88" t="s">
        <v>8</v>
      </c>
      <c r="I5" s="89"/>
      <c r="J5" s="90" t="s">
        <v>9</v>
      </c>
      <c r="K5" s="89"/>
      <c r="L5" s="91" t="s">
        <v>10</v>
      </c>
      <c r="M5" s="89"/>
      <c r="N5" s="91" t="s">
        <v>11</v>
      </c>
      <c r="O5" s="89"/>
      <c r="P5" s="91" t="s">
        <v>12</v>
      </c>
      <c r="Q5" s="89"/>
      <c r="R5" s="91" t="s">
        <v>13</v>
      </c>
      <c r="S5" s="89"/>
      <c r="T5" s="91" t="s">
        <v>14</v>
      </c>
      <c r="U5" s="92"/>
      <c r="V5" s="95"/>
      <c r="W5" s="96"/>
      <c r="X5" s="85"/>
      <c r="Y5" s="87"/>
    </row>
    <row r="6" spans="1:25" s="12" customFormat="1" ht="15" customHeight="1" thickBot="1" x14ac:dyDescent="0.25">
      <c r="A6" s="11"/>
      <c r="B6" s="13"/>
      <c r="C6" s="14"/>
      <c r="D6" s="15" t="s">
        <v>15</v>
      </c>
      <c r="E6" s="16" t="s">
        <v>17</v>
      </c>
      <c r="F6" s="15" t="s">
        <v>15</v>
      </c>
      <c r="G6" s="16" t="s">
        <v>17</v>
      </c>
      <c r="H6" s="15" t="s">
        <v>15</v>
      </c>
      <c r="I6" s="17" t="s">
        <v>16</v>
      </c>
      <c r="J6" s="18" t="s">
        <v>15</v>
      </c>
      <c r="K6" s="17" t="s">
        <v>16</v>
      </c>
      <c r="L6" s="18" t="s">
        <v>15</v>
      </c>
      <c r="M6" s="17" t="s">
        <v>16</v>
      </c>
      <c r="N6" s="18" t="s">
        <v>15</v>
      </c>
      <c r="O6" s="17" t="s">
        <v>16</v>
      </c>
      <c r="P6" s="18" t="s">
        <v>15</v>
      </c>
      <c r="Q6" s="17" t="s">
        <v>16</v>
      </c>
      <c r="R6" s="18" t="s">
        <v>15</v>
      </c>
      <c r="S6" s="17" t="s">
        <v>16</v>
      </c>
      <c r="T6" s="18" t="s">
        <v>15</v>
      </c>
      <c r="U6" s="19" t="s">
        <v>16</v>
      </c>
      <c r="V6" s="18" t="s">
        <v>15</v>
      </c>
      <c r="W6" s="16" t="s">
        <v>17</v>
      </c>
      <c r="X6" s="20"/>
      <c r="Y6" s="21"/>
    </row>
    <row r="7" spans="1:25" s="24" customFormat="1" ht="15" customHeight="1" x14ac:dyDescent="0.2">
      <c r="A7" s="22" t="s">
        <v>18</v>
      </c>
      <c r="B7" s="62" t="s">
        <v>19</v>
      </c>
      <c r="C7" s="63">
        <v>2342</v>
      </c>
      <c r="D7" s="74">
        <v>263</v>
      </c>
      <c r="E7" s="73">
        <v>11.229699999999999</v>
      </c>
      <c r="F7" s="74">
        <v>2079</v>
      </c>
      <c r="G7" s="79">
        <v>88.77</v>
      </c>
      <c r="H7" s="68">
        <v>49</v>
      </c>
      <c r="I7" s="69">
        <v>2.3569</v>
      </c>
      <c r="J7" s="70">
        <v>1</v>
      </c>
      <c r="K7" s="69">
        <v>4.8099999999999997E-2</v>
      </c>
      <c r="L7" s="70">
        <v>136</v>
      </c>
      <c r="M7" s="69">
        <v>6.5415999999999999</v>
      </c>
      <c r="N7" s="70">
        <v>883</v>
      </c>
      <c r="O7" s="69">
        <v>42.472299999999997</v>
      </c>
      <c r="P7" s="70">
        <v>978</v>
      </c>
      <c r="Q7" s="69">
        <v>47.042000000000002</v>
      </c>
      <c r="R7" s="71">
        <v>0</v>
      </c>
      <c r="S7" s="69">
        <v>0</v>
      </c>
      <c r="T7" s="72">
        <v>32</v>
      </c>
      <c r="U7" s="73">
        <v>1.5391999999999999</v>
      </c>
      <c r="V7" s="74">
        <v>43</v>
      </c>
      <c r="W7" s="73">
        <v>1.8360399999999999</v>
      </c>
      <c r="X7" s="80">
        <v>96360</v>
      </c>
      <c r="Y7" s="81">
        <v>99.998999999999995</v>
      </c>
    </row>
    <row r="8" spans="1:25" s="24" customFormat="1" ht="15" customHeight="1" x14ac:dyDescent="0.2">
      <c r="A8" s="22" t="s">
        <v>18</v>
      </c>
      <c r="B8" s="64" t="s">
        <v>20</v>
      </c>
      <c r="C8" s="39">
        <v>275</v>
      </c>
      <c r="D8" s="40">
        <v>22</v>
      </c>
      <c r="E8" s="41">
        <v>8</v>
      </c>
      <c r="F8" s="47">
        <v>253</v>
      </c>
      <c r="G8" s="46">
        <v>92</v>
      </c>
      <c r="H8" s="40">
        <v>1</v>
      </c>
      <c r="I8" s="42">
        <v>0.39529999999999998</v>
      </c>
      <c r="J8" s="44">
        <v>0</v>
      </c>
      <c r="K8" s="42">
        <v>0</v>
      </c>
      <c r="L8" s="43">
        <v>19</v>
      </c>
      <c r="M8" s="42">
        <v>7.5099</v>
      </c>
      <c r="N8" s="44">
        <v>87</v>
      </c>
      <c r="O8" s="42">
        <v>34.3874</v>
      </c>
      <c r="P8" s="44">
        <v>145</v>
      </c>
      <c r="Q8" s="42">
        <v>57.311999999999998</v>
      </c>
      <c r="R8" s="44">
        <v>0</v>
      </c>
      <c r="S8" s="42">
        <v>0</v>
      </c>
      <c r="T8" s="48">
        <v>1</v>
      </c>
      <c r="U8" s="41">
        <v>0.39529999999999998</v>
      </c>
      <c r="V8" s="40">
        <v>12</v>
      </c>
      <c r="W8" s="41">
        <v>4.3636400000000002</v>
      </c>
      <c r="X8" s="25">
        <v>1400</v>
      </c>
      <c r="Y8" s="26">
        <v>100</v>
      </c>
    </row>
    <row r="9" spans="1:25" s="24" customFormat="1" ht="15" customHeight="1" x14ac:dyDescent="0.2">
      <c r="A9" s="22" t="s">
        <v>18</v>
      </c>
      <c r="B9" s="65" t="s">
        <v>21</v>
      </c>
      <c r="C9" s="63">
        <v>0</v>
      </c>
      <c r="D9" s="76">
        <v>0</v>
      </c>
      <c r="E9" s="73">
        <v>0</v>
      </c>
      <c r="F9" s="76">
        <v>0</v>
      </c>
      <c r="G9" s="79">
        <v>0</v>
      </c>
      <c r="H9" s="68">
        <v>0</v>
      </c>
      <c r="I9" s="69">
        <v>0</v>
      </c>
      <c r="J9" s="70">
        <v>0</v>
      </c>
      <c r="K9" s="69">
        <v>0</v>
      </c>
      <c r="L9" s="70">
        <v>0</v>
      </c>
      <c r="M9" s="69">
        <v>0</v>
      </c>
      <c r="N9" s="71">
        <v>0</v>
      </c>
      <c r="O9" s="69">
        <v>0</v>
      </c>
      <c r="P9" s="71">
        <v>0</v>
      </c>
      <c r="Q9" s="69">
        <v>0</v>
      </c>
      <c r="R9" s="70">
        <v>0</v>
      </c>
      <c r="S9" s="69">
        <v>0</v>
      </c>
      <c r="T9" s="75">
        <v>0</v>
      </c>
      <c r="U9" s="73">
        <v>0</v>
      </c>
      <c r="V9" s="76">
        <v>0</v>
      </c>
      <c r="W9" s="73">
        <v>0</v>
      </c>
      <c r="X9" s="80">
        <v>503</v>
      </c>
      <c r="Y9" s="81">
        <v>100</v>
      </c>
    </row>
    <row r="10" spans="1:25" s="24" customFormat="1" ht="15" customHeight="1" x14ac:dyDescent="0.2">
      <c r="A10" s="22" t="s">
        <v>18</v>
      </c>
      <c r="B10" s="64" t="s">
        <v>22</v>
      </c>
      <c r="C10" s="39">
        <v>1</v>
      </c>
      <c r="D10" s="47">
        <v>0</v>
      </c>
      <c r="E10" s="41">
        <v>0</v>
      </c>
      <c r="F10" s="47">
        <v>1</v>
      </c>
      <c r="G10" s="46">
        <v>100</v>
      </c>
      <c r="H10" s="47">
        <v>0</v>
      </c>
      <c r="I10" s="42">
        <v>0</v>
      </c>
      <c r="J10" s="44">
        <v>0</v>
      </c>
      <c r="K10" s="42">
        <v>0</v>
      </c>
      <c r="L10" s="43">
        <v>0</v>
      </c>
      <c r="M10" s="42">
        <v>0</v>
      </c>
      <c r="N10" s="44">
        <v>0</v>
      </c>
      <c r="O10" s="42">
        <v>0</v>
      </c>
      <c r="P10" s="43">
        <v>1</v>
      </c>
      <c r="Q10" s="42">
        <v>100</v>
      </c>
      <c r="R10" s="43">
        <v>0</v>
      </c>
      <c r="S10" s="42">
        <v>0</v>
      </c>
      <c r="T10" s="45">
        <v>0</v>
      </c>
      <c r="U10" s="41">
        <v>0</v>
      </c>
      <c r="V10" s="47">
        <v>0</v>
      </c>
      <c r="W10" s="41">
        <v>0</v>
      </c>
      <c r="X10" s="25">
        <v>1977</v>
      </c>
      <c r="Y10" s="26">
        <v>100</v>
      </c>
    </row>
    <row r="11" spans="1:25" s="24" customFormat="1" ht="15" customHeight="1" x14ac:dyDescent="0.2">
      <c r="A11" s="22" t="s">
        <v>18</v>
      </c>
      <c r="B11" s="65" t="s">
        <v>23</v>
      </c>
      <c r="C11" s="63">
        <v>343</v>
      </c>
      <c r="D11" s="76">
        <v>50</v>
      </c>
      <c r="E11" s="73">
        <v>14.577299999999999</v>
      </c>
      <c r="F11" s="68">
        <v>293</v>
      </c>
      <c r="G11" s="79">
        <v>85.423000000000002</v>
      </c>
      <c r="H11" s="68">
        <v>0</v>
      </c>
      <c r="I11" s="69">
        <v>0</v>
      </c>
      <c r="J11" s="71">
        <v>0</v>
      </c>
      <c r="K11" s="69">
        <v>0</v>
      </c>
      <c r="L11" s="70">
        <v>6</v>
      </c>
      <c r="M11" s="69">
        <v>2.0478000000000001</v>
      </c>
      <c r="N11" s="70">
        <v>100</v>
      </c>
      <c r="O11" s="69">
        <v>34.1297</v>
      </c>
      <c r="P11" s="70">
        <v>186</v>
      </c>
      <c r="Q11" s="69">
        <v>63.481000000000002</v>
      </c>
      <c r="R11" s="70">
        <v>0</v>
      </c>
      <c r="S11" s="69">
        <v>0</v>
      </c>
      <c r="T11" s="75">
        <v>1</v>
      </c>
      <c r="U11" s="73">
        <v>0.34129999999999999</v>
      </c>
      <c r="V11" s="76">
        <v>9</v>
      </c>
      <c r="W11" s="73">
        <v>2.62391</v>
      </c>
      <c r="X11" s="80">
        <v>1092</v>
      </c>
      <c r="Y11" s="81">
        <v>100</v>
      </c>
    </row>
    <row r="12" spans="1:25" s="24" customFormat="1" ht="15" customHeight="1" x14ac:dyDescent="0.2">
      <c r="A12" s="22" t="s">
        <v>18</v>
      </c>
      <c r="B12" s="64" t="s">
        <v>24</v>
      </c>
      <c r="C12" s="39">
        <v>0</v>
      </c>
      <c r="D12" s="47">
        <v>0</v>
      </c>
      <c r="E12" s="41">
        <v>0</v>
      </c>
      <c r="F12" s="40">
        <v>0</v>
      </c>
      <c r="G12" s="46">
        <v>0</v>
      </c>
      <c r="H12" s="40">
        <v>0</v>
      </c>
      <c r="I12" s="42">
        <v>0</v>
      </c>
      <c r="J12" s="43">
        <v>0</v>
      </c>
      <c r="K12" s="42">
        <v>0</v>
      </c>
      <c r="L12" s="44">
        <v>0</v>
      </c>
      <c r="M12" s="42">
        <v>0</v>
      </c>
      <c r="N12" s="44">
        <v>0</v>
      </c>
      <c r="O12" s="42">
        <v>0</v>
      </c>
      <c r="P12" s="44">
        <v>0</v>
      </c>
      <c r="Q12" s="42">
        <v>0</v>
      </c>
      <c r="R12" s="43">
        <v>0</v>
      </c>
      <c r="S12" s="42">
        <v>0</v>
      </c>
      <c r="T12" s="48">
        <v>0</v>
      </c>
      <c r="U12" s="41">
        <v>0</v>
      </c>
      <c r="V12" s="47">
        <v>0</v>
      </c>
      <c r="W12" s="41">
        <v>0</v>
      </c>
      <c r="X12" s="25">
        <v>10138</v>
      </c>
      <c r="Y12" s="26">
        <v>100</v>
      </c>
    </row>
    <row r="13" spans="1:25" s="24" customFormat="1" ht="15" customHeight="1" x14ac:dyDescent="0.2">
      <c r="A13" s="22" t="s">
        <v>18</v>
      </c>
      <c r="B13" s="65" t="s">
        <v>25</v>
      </c>
      <c r="C13" s="63">
        <v>0</v>
      </c>
      <c r="D13" s="68">
        <v>0</v>
      </c>
      <c r="E13" s="73">
        <v>0</v>
      </c>
      <c r="F13" s="76">
        <v>0</v>
      </c>
      <c r="G13" s="79">
        <v>0</v>
      </c>
      <c r="H13" s="68">
        <v>0</v>
      </c>
      <c r="I13" s="69">
        <v>0</v>
      </c>
      <c r="J13" s="71">
        <v>0</v>
      </c>
      <c r="K13" s="69">
        <v>0</v>
      </c>
      <c r="L13" s="70">
        <v>0</v>
      </c>
      <c r="M13" s="69">
        <v>0</v>
      </c>
      <c r="N13" s="71">
        <v>0</v>
      </c>
      <c r="O13" s="69">
        <v>0</v>
      </c>
      <c r="P13" s="70">
        <v>0</v>
      </c>
      <c r="Q13" s="69">
        <v>0</v>
      </c>
      <c r="R13" s="70">
        <v>0</v>
      </c>
      <c r="S13" s="69">
        <v>0</v>
      </c>
      <c r="T13" s="72">
        <v>0</v>
      </c>
      <c r="U13" s="73">
        <v>0</v>
      </c>
      <c r="V13" s="68">
        <v>0</v>
      </c>
      <c r="W13" s="73">
        <v>0</v>
      </c>
      <c r="X13" s="80">
        <v>1868</v>
      </c>
      <c r="Y13" s="81">
        <v>100</v>
      </c>
    </row>
    <row r="14" spans="1:25" s="24" customFormat="1" ht="15" customHeight="1" x14ac:dyDescent="0.2">
      <c r="A14" s="22" t="s">
        <v>18</v>
      </c>
      <c r="B14" s="64" t="s">
        <v>26</v>
      </c>
      <c r="C14" s="49">
        <v>0</v>
      </c>
      <c r="D14" s="47">
        <v>0</v>
      </c>
      <c r="E14" s="41">
        <v>0</v>
      </c>
      <c r="F14" s="40">
        <v>0</v>
      </c>
      <c r="G14" s="46">
        <v>0</v>
      </c>
      <c r="H14" s="40">
        <v>0</v>
      </c>
      <c r="I14" s="42">
        <v>0</v>
      </c>
      <c r="J14" s="44">
        <v>0</v>
      </c>
      <c r="K14" s="42">
        <v>0</v>
      </c>
      <c r="L14" s="43">
        <v>0</v>
      </c>
      <c r="M14" s="42">
        <v>0</v>
      </c>
      <c r="N14" s="43">
        <v>0</v>
      </c>
      <c r="O14" s="42">
        <v>0</v>
      </c>
      <c r="P14" s="43">
        <v>0</v>
      </c>
      <c r="Q14" s="42">
        <v>0</v>
      </c>
      <c r="R14" s="44">
        <v>0</v>
      </c>
      <c r="S14" s="42">
        <v>0</v>
      </c>
      <c r="T14" s="45">
        <v>0</v>
      </c>
      <c r="U14" s="41">
        <v>0</v>
      </c>
      <c r="V14" s="47">
        <v>0</v>
      </c>
      <c r="W14" s="41">
        <v>0</v>
      </c>
      <c r="X14" s="25">
        <v>1238</v>
      </c>
      <c r="Y14" s="26">
        <v>100</v>
      </c>
    </row>
    <row r="15" spans="1:25" s="24" customFormat="1" ht="15" customHeight="1" x14ac:dyDescent="0.2">
      <c r="A15" s="22" t="s">
        <v>18</v>
      </c>
      <c r="B15" s="65" t="s">
        <v>27</v>
      </c>
      <c r="C15" s="66">
        <v>0</v>
      </c>
      <c r="D15" s="76">
        <v>0</v>
      </c>
      <c r="E15" s="73">
        <v>0</v>
      </c>
      <c r="F15" s="68">
        <v>0</v>
      </c>
      <c r="G15" s="79">
        <v>0</v>
      </c>
      <c r="H15" s="68">
        <v>0</v>
      </c>
      <c r="I15" s="69">
        <v>0</v>
      </c>
      <c r="J15" s="70">
        <v>0</v>
      </c>
      <c r="K15" s="69">
        <v>0</v>
      </c>
      <c r="L15" s="70">
        <v>0</v>
      </c>
      <c r="M15" s="69">
        <v>0</v>
      </c>
      <c r="N15" s="71">
        <v>0</v>
      </c>
      <c r="O15" s="69">
        <v>0</v>
      </c>
      <c r="P15" s="70">
        <v>0</v>
      </c>
      <c r="Q15" s="69">
        <v>0</v>
      </c>
      <c r="R15" s="71">
        <v>0</v>
      </c>
      <c r="S15" s="69">
        <v>0</v>
      </c>
      <c r="T15" s="72">
        <v>0</v>
      </c>
      <c r="U15" s="73">
        <v>0</v>
      </c>
      <c r="V15" s="76">
        <v>0</v>
      </c>
      <c r="W15" s="73">
        <v>0</v>
      </c>
      <c r="X15" s="80">
        <v>235</v>
      </c>
      <c r="Y15" s="81">
        <v>100</v>
      </c>
    </row>
    <row r="16" spans="1:25" s="24" customFormat="1" ht="15" customHeight="1" x14ac:dyDescent="0.2">
      <c r="A16" s="22" t="s">
        <v>18</v>
      </c>
      <c r="B16" s="64" t="s">
        <v>28</v>
      </c>
      <c r="C16" s="49">
        <v>0</v>
      </c>
      <c r="D16" s="40">
        <v>0</v>
      </c>
      <c r="E16" s="41">
        <v>0</v>
      </c>
      <c r="F16" s="40">
        <v>0</v>
      </c>
      <c r="G16" s="46">
        <v>0</v>
      </c>
      <c r="H16" s="47">
        <v>0</v>
      </c>
      <c r="I16" s="42">
        <v>0</v>
      </c>
      <c r="J16" s="43">
        <v>0</v>
      </c>
      <c r="K16" s="42">
        <v>0</v>
      </c>
      <c r="L16" s="44">
        <v>0</v>
      </c>
      <c r="M16" s="42">
        <v>0</v>
      </c>
      <c r="N16" s="43">
        <v>0</v>
      </c>
      <c r="O16" s="42">
        <v>0</v>
      </c>
      <c r="P16" s="44">
        <v>0</v>
      </c>
      <c r="Q16" s="42">
        <v>0</v>
      </c>
      <c r="R16" s="43">
        <v>0</v>
      </c>
      <c r="S16" s="42">
        <v>0</v>
      </c>
      <c r="T16" s="45">
        <v>0</v>
      </c>
      <c r="U16" s="41">
        <v>0</v>
      </c>
      <c r="V16" s="40">
        <v>0</v>
      </c>
      <c r="W16" s="41">
        <v>0</v>
      </c>
      <c r="X16" s="25">
        <v>221</v>
      </c>
      <c r="Y16" s="26">
        <v>100</v>
      </c>
    </row>
    <row r="17" spans="1:25" s="24" customFormat="1" ht="15" customHeight="1" x14ac:dyDescent="0.2">
      <c r="A17" s="22" t="s">
        <v>18</v>
      </c>
      <c r="B17" s="65" t="s">
        <v>29</v>
      </c>
      <c r="C17" s="63">
        <v>36</v>
      </c>
      <c r="D17" s="68">
        <v>7</v>
      </c>
      <c r="E17" s="73">
        <v>19.444400000000002</v>
      </c>
      <c r="F17" s="68">
        <v>29</v>
      </c>
      <c r="G17" s="79">
        <v>80.555999999999997</v>
      </c>
      <c r="H17" s="68">
        <v>0</v>
      </c>
      <c r="I17" s="69">
        <v>0</v>
      </c>
      <c r="J17" s="71">
        <v>0</v>
      </c>
      <c r="K17" s="69">
        <v>0</v>
      </c>
      <c r="L17" s="70">
        <v>3</v>
      </c>
      <c r="M17" s="69">
        <v>10.344799999999999</v>
      </c>
      <c r="N17" s="71">
        <v>8</v>
      </c>
      <c r="O17" s="69">
        <v>27.586200000000002</v>
      </c>
      <c r="P17" s="71">
        <v>14</v>
      </c>
      <c r="Q17" s="69">
        <v>48.276000000000003</v>
      </c>
      <c r="R17" s="71">
        <v>0</v>
      </c>
      <c r="S17" s="69">
        <v>0</v>
      </c>
      <c r="T17" s="75">
        <v>4</v>
      </c>
      <c r="U17" s="73">
        <v>13.793100000000001</v>
      </c>
      <c r="V17" s="68">
        <v>0</v>
      </c>
      <c r="W17" s="73">
        <v>0</v>
      </c>
      <c r="X17" s="80">
        <v>3952</v>
      </c>
      <c r="Y17" s="81">
        <v>100</v>
      </c>
    </row>
    <row r="18" spans="1:25" s="24" customFormat="1" ht="15" customHeight="1" x14ac:dyDescent="0.2">
      <c r="A18" s="22" t="s">
        <v>18</v>
      </c>
      <c r="B18" s="64" t="s">
        <v>30</v>
      </c>
      <c r="C18" s="39">
        <v>151</v>
      </c>
      <c r="D18" s="47">
        <v>22</v>
      </c>
      <c r="E18" s="41">
        <v>14.5695</v>
      </c>
      <c r="F18" s="40">
        <v>129</v>
      </c>
      <c r="G18" s="46">
        <v>85.43</v>
      </c>
      <c r="H18" s="47">
        <v>0</v>
      </c>
      <c r="I18" s="42">
        <v>0</v>
      </c>
      <c r="J18" s="44">
        <v>0</v>
      </c>
      <c r="K18" s="42">
        <v>0</v>
      </c>
      <c r="L18" s="44">
        <v>3</v>
      </c>
      <c r="M18" s="42">
        <v>2.3256000000000001</v>
      </c>
      <c r="N18" s="44">
        <v>77</v>
      </c>
      <c r="O18" s="42">
        <v>59.689900000000002</v>
      </c>
      <c r="P18" s="44">
        <v>46</v>
      </c>
      <c r="Q18" s="42">
        <v>35.658999999999999</v>
      </c>
      <c r="R18" s="44">
        <v>0</v>
      </c>
      <c r="S18" s="42">
        <v>0</v>
      </c>
      <c r="T18" s="45">
        <v>3</v>
      </c>
      <c r="U18" s="41">
        <v>2.3256000000000001</v>
      </c>
      <c r="V18" s="47">
        <v>4</v>
      </c>
      <c r="W18" s="41">
        <v>2.6490100000000001</v>
      </c>
      <c r="X18" s="25">
        <v>2407</v>
      </c>
      <c r="Y18" s="26">
        <v>100</v>
      </c>
    </row>
    <row r="19" spans="1:25" s="24" customFormat="1" ht="15" customHeight="1" x14ac:dyDescent="0.2">
      <c r="A19" s="22" t="s">
        <v>18</v>
      </c>
      <c r="B19" s="65" t="s">
        <v>31</v>
      </c>
      <c r="C19" s="63">
        <v>0</v>
      </c>
      <c r="D19" s="68">
        <v>0</v>
      </c>
      <c r="E19" s="73">
        <v>0</v>
      </c>
      <c r="F19" s="68">
        <v>0</v>
      </c>
      <c r="G19" s="79">
        <v>0</v>
      </c>
      <c r="H19" s="68">
        <v>0</v>
      </c>
      <c r="I19" s="69">
        <v>0</v>
      </c>
      <c r="J19" s="70">
        <v>0</v>
      </c>
      <c r="K19" s="69">
        <v>0</v>
      </c>
      <c r="L19" s="70">
        <v>0</v>
      </c>
      <c r="M19" s="69">
        <v>0</v>
      </c>
      <c r="N19" s="70">
        <v>0</v>
      </c>
      <c r="O19" s="69">
        <v>0</v>
      </c>
      <c r="P19" s="70">
        <v>0</v>
      </c>
      <c r="Q19" s="69">
        <v>0</v>
      </c>
      <c r="R19" s="70">
        <v>0</v>
      </c>
      <c r="S19" s="69">
        <v>0</v>
      </c>
      <c r="T19" s="72">
        <v>0</v>
      </c>
      <c r="U19" s="73">
        <v>0</v>
      </c>
      <c r="V19" s="68">
        <v>0</v>
      </c>
      <c r="W19" s="73">
        <v>0</v>
      </c>
      <c r="X19" s="80">
        <v>290</v>
      </c>
      <c r="Y19" s="81">
        <v>100</v>
      </c>
    </row>
    <row r="20" spans="1:25" s="24" customFormat="1" ht="15" customHeight="1" x14ac:dyDescent="0.2">
      <c r="A20" s="22" t="s">
        <v>18</v>
      </c>
      <c r="B20" s="64" t="s">
        <v>32</v>
      </c>
      <c r="C20" s="49">
        <v>0</v>
      </c>
      <c r="D20" s="47">
        <v>0</v>
      </c>
      <c r="E20" s="41">
        <v>0</v>
      </c>
      <c r="F20" s="40">
        <v>0</v>
      </c>
      <c r="G20" s="46">
        <v>0</v>
      </c>
      <c r="H20" s="47">
        <v>0</v>
      </c>
      <c r="I20" s="42">
        <v>0</v>
      </c>
      <c r="J20" s="43">
        <v>0</v>
      </c>
      <c r="K20" s="42">
        <v>0</v>
      </c>
      <c r="L20" s="44">
        <v>0</v>
      </c>
      <c r="M20" s="42">
        <v>0</v>
      </c>
      <c r="N20" s="43">
        <v>0</v>
      </c>
      <c r="O20" s="42">
        <v>0</v>
      </c>
      <c r="P20" s="43">
        <v>0</v>
      </c>
      <c r="Q20" s="42">
        <v>0</v>
      </c>
      <c r="R20" s="43">
        <v>0</v>
      </c>
      <c r="S20" s="42">
        <v>0</v>
      </c>
      <c r="T20" s="45">
        <v>0</v>
      </c>
      <c r="U20" s="41">
        <v>0</v>
      </c>
      <c r="V20" s="47">
        <v>0</v>
      </c>
      <c r="W20" s="41">
        <v>0</v>
      </c>
      <c r="X20" s="25">
        <v>720</v>
      </c>
      <c r="Y20" s="26">
        <v>100</v>
      </c>
    </row>
    <row r="21" spans="1:25" s="24" customFormat="1" ht="15" customHeight="1" x14ac:dyDescent="0.2">
      <c r="A21" s="22" t="s">
        <v>18</v>
      </c>
      <c r="B21" s="65" t="s">
        <v>33</v>
      </c>
      <c r="C21" s="63">
        <v>0</v>
      </c>
      <c r="D21" s="68">
        <v>0</v>
      </c>
      <c r="E21" s="73">
        <v>0</v>
      </c>
      <c r="F21" s="76">
        <v>0</v>
      </c>
      <c r="G21" s="79">
        <v>0</v>
      </c>
      <c r="H21" s="76">
        <v>0</v>
      </c>
      <c r="I21" s="69">
        <v>0</v>
      </c>
      <c r="J21" s="70">
        <v>0</v>
      </c>
      <c r="K21" s="69">
        <v>0</v>
      </c>
      <c r="L21" s="71">
        <v>0</v>
      </c>
      <c r="M21" s="69">
        <v>0</v>
      </c>
      <c r="N21" s="70">
        <v>0</v>
      </c>
      <c r="O21" s="69">
        <v>0</v>
      </c>
      <c r="P21" s="70">
        <v>0</v>
      </c>
      <c r="Q21" s="69">
        <v>0</v>
      </c>
      <c r="R21" s="70">
        <v>0</v>
      </c>
      <c r="S21" s="69">
        <v>0</v>
      </c>
      <c r="T21" s="75">
        <v>0</v>
      </c>
      <c r="U21" s="73">
        <v>0</v>
      </c>
      <c r="V21" s="68">
        <v>0</v>
      </c>
      <c r="W21" s="73">
        <v>0</v>
      </c>
      <c r="X21" s="80">
        <v>4081</v>
      </c>
      <c r="Y21" s="81">
        <v>100</v>
      </c>
    </row>
    <row r="22" spans="1:25" s="24" customFormat="1" ht="15" customHeight="1" x14ac:dyDescent="0.2">
      <c r="A22" s="22" t="s">
        <v>18</v>
      </c>
      <c r="B22" s="64" t="s">
        <v>34</v>
      </c>
      <c r="C22" s="39">
        <v>4</v>
      </c>
      <c r="D22" s="47">
        <v>0</v>
      </c>
      <c r="E22" s="41">
        <v>0</v>
      </c>
      <c r="F22" s="47">
        <v>4</v>
      </c>
      <c r="G22" s="46">
        <v>100</v>
      </c>
      <c r="H22" s="40">
        <v>0</v>
      </c>
      <c r="I22" s="42">
        <v>0</v>
      </c>
      <c r="J22" s="43">
        <v>0</v>
      </c>
      <c r="K22" s="42">
        <v>0</v>
      </c>
      <c r="L22" s="43">
        <v>0</v>
      </c>
      <c r="M22" s="42">
        <v>0</v>
      </c>
      <c r="N22" s="44">
        <v>1</v>
      </c>
      <c r="O22" s="42">
        <v>25</v>
      </c>
      <c r="P22" s="44">
        <v>3</v>
      </c>
      <c r="Q22" s="42">
        <v>75</v>
      </c>
      <c r="R22" s="44">
        <v>0</v>
      </c>
      <c r="S22" s="42">
        <v>0</v>
      </c>
      <c r="T22" s="48">
        <v>0</v>
      </c>
      <c r="U22" s="41">
        <v>0</v>
      </c>
      <c r="V22" s="47">
        <v>0</v>
      </c>
      <c r="W22" s="41">
        <v>0</v>
      </c>
      <c r="X22" s="25">
        <v>1879</v>
      </c>
      <c r="Y22" s="26">
        <v>100</v>
      </c>
    </row>
    <row r="23" spans="1:25" s="24" customFormat="1" ht="15" customHeight="1" x14ac:dyDescent="0.2">
      <c r="A23" s="22" t="s">
        <v>18</v>
      </c>
      <c r="B23" s="65" t="s">
        <v>35</v>
      </c>
      <c r="C23" s="63">
        <v>0</v>
      </c>
      <c r="D23" s="76">
        <v>0</v>
      </c>
      <c r="E23" s="73">
        <v>0</v>
      </c>
      <c r="F23" s="68">
        <v>0</v>
      </c>
      <c r="G23" s="79">
        <v>0</v>
      </c>
      <c r="H23" s="68">
        <v>0</v>
      </c>
      <c r="I23" s="69">
        <v>0</v>
      </c>
      <c r="J23" s="70">
        <v>0</v>
      </c>
      <c r="K23" s="69">
        <v>0</v>
      </c>
      <c r="L23" s="70">
        <v>0</v>
      </c>
      <c r="M23" s="69">
        <v>0</v>
      </c>
      <c r="N23" s="70">
        <v>0</v>
      </c>
      <c r="O23" s="69">
        <v>0</v>
      </c>
      <c r="P23" s="70">
        <v>0</v>
      </c>
      <c r="Q23" s="69">
        <v>0</v>
      </c>
      <c r="R23" s="70">
        <v>0</v>
      </c>
      <c r="S23" s="69">
        <v>0</v>
      </c>
      <c r="T23" s="75">
        <v>0</v>
      </c>
      <c r="U23" s="73">
        <v>0</v>
      </c>
      <c r="V23" s="76">
        <v>0</v>
      </c>
      <c r="W23" s="73">
        <v>0</v>
      </c>
      <c r="X23" s="80">
        <v>1365</v>
      </c>
      <c r="Y23" s="81">
        <v>100</v>
      </c>
    </row>
    <row r="24" spans="1:25" s="24" customFormat="1" ht="15" customHeight="1" x14ac:dyDescent="0.2">
      <c r="A24" s="22" t="s">
        <v>18</v>
      </c>
      <c r="B24" s="64" t="s">
        <v>36</v>
      </c>
      <c r="C24" s="39">
        <v>10</v>
      </c>
      <c r="D24" s="47">
        <v>1</v>
      </c>
      <c r="E24" s="41">
        <v>10</v>
      </c>
      <c r="F24" s="40">
        <v>9</v>
      </c>
      <c r="G24" s="46">
        <v>90</v>
      </c>
      <c r="H24" s="47">
        <v>0</v>
      </c>
      <c r="I24" s="42">
        <v>0</v>
      </c>
      <c r="J24" s="44">
        <v>0</v>
      </c>
      <c r="K24" s="42">
        <v>0</v>
      </c>
      <c r="L24" s="43">
        <v>2</v>
      </c>
      <c r="M24" s="42">
        <v>22.222200000000001</v>
      </c>
      <c r="N24" s="44">
        <v>0</v>
      </c>
      <c r="O24" s="42">
        <v>0</v>
      </c>
      <c r="P24" s="44">
        <v>6</v>
      </c>
      <c r="Q24" s="42">
        <v>66.667000000000002</v>
      </c>
      <c r="R24" s="44">
        <v>0</v>
      </c>
      <c r="S24" s="42">
        <v>0</v>
      </c>
      <c r="T24" s="48">
        <v>1</v>
      </c>
      <c r="U24" s="41">
        <v>11.1111</v>
      </c>
      <c r="V24" s="47">
        <v>0</v>
      </c>
      <c r="W24" s="41">
        <v>0</v>
      </c>
      <c r="X24" s="25">
        <v>1356</v>
      </c>
      <c r="Y24" s="26">
        <v>100</v>
      </c>
    </row>
    <row r="25" spans="1:25" s="24" customFormat="1" ht="15" customHeight="1" x14ac:dyDescent="0.2">
      <c r="A25" s="22" t="s">
        <v>18</v>
      </c>
      <c r="B25" s="65" t="s">
        <v>37</v>
      </c>
      <c r="C25" s="66">
        <v>2</v>
      </c>
      <c r="D25" s="68">
        <v>0</v>
      </c>
      <c r="E25" s="73">
        <v>0</v>
      </c>
      <c r="F25" s="68">
        <v>2</v>
      </c>
      <c r="G25" s="79">
        <v>100</v>
      </c>
      <c r="H25" s="68">
        <v>0</v>
      </c>
      <c r="I25" s="69">
        <v>0</v>
      </c>
      <c r="J25" s="70">
        <v>0</v>
      </c>
      <c r="K25" s="69">
        <v>0</v>
      </c>
      <c r="L25" s="70">
        <v>0</v>
      </c>
      <c r="M25" s="69">
        <v>0</v>
      </c>
      <c r="N25" s="70">
        <v>0</v>
      </c>
      <c r="O25" s="69">
        <v>0</v>
      </c>
      <c r="P25" s="71">
        <v>2</v>
      </c>
      <c r="Q25" s="69">
        <v>100</v>
      </c>
      <c r="R25" s="70">
        <v>0</v>
      </c>
      <c r="S25" s="69">
        <v>0</v>
      </c>
      <c r="T25" s="75">
        <v>0</v>
      </c>
      <c r="U25" s="73">
        <v>0</v>
      </c>
      <c r="V25" s="68">
        <v>0</v>
      </c>
      <c r="W25" s="73">
        <v>0</v>
      </c>
      <c r="X25" s="80">
        <v>1407</v>
      </c>
      <c r="Y25" s="81">
        <v>100</v>
      </c>
    </row>
    <row r="26" spans="1:25" s="24" customFormat="1" ht="15" customHeight="1" x14ac:dyDescent="0.2">
      <c r="A26" s="22" t="s">
        <v>18</v>
      </c>
      <c r="B26" s="64" t="s">
        <v>38</v>
      </c>
      <c r="C26" s="39">
        <v>75</v>
      </c>
      <c r="D26" s="40">
        <v>16</v>
      </c>
      <c r="E26" s="41">
        <v>21.333300000000001</v>
      </c>
      <c r="F26" s="40">
        <v>59</v>
      </c>
      <c r="G26" s="46">
        <v>78.667000000000002</v>
      </c>
      <c r="H26" s="40">
        <v>2</v>
      </c>
      <c r="I26" s="42">
        <v>3.3898000000000001</v>
      </c>
      <c r="J26" s="43">
        <v>0</v>
      </c>
      <c r="K26" s="42">
        <v>0</v>
      </c>
      <c r="L26" s="43">
        <v>1</v>
      </c>
      <c r="M26" s="42">
        <v>1.6949000000000001</v>
      </c>
      <c r="N26" s="44">
        <v>31</v>
      </c>
      <c r="O26" s="42">
        <v>52.542400000000001</v>
      </c>
      <c r="P26" s="44">
        <v>24</v>
      </c>
      <c r="Q26" s="42">
        <v>40.677999999999997</v>
      </c>
      <c r="R26" s="43">
        <v>0</v>
      </c>
      <c r="S26" s="42">
        <v>0</v>
      </c>
      <c r="T26" s="48">
        <v>1</v>
      </c>
      <c r="U26" s="41">
        <v>1.6949000000000001</v>
      </c>
      <c r="V26" s="40">
        <v>0</v>
      </c>
      <c r="W26" s="41">
        <v>0</v>
      </c>
      <c r="X26" s="25">
        <v>1367</v>
      </c>
      <c r="Y26" s="26">
        <v>100</v>
      </c>
    </row>
    <row r="27" spans="1:25" s="24" customFormat="1" ht="15" customHeight="1" x14ac:dyDescent="0.2">
      <c r="A27" s="22" t="s">
        <v>18</v>
      </c>
      <c r="B27" s="65" t="s">
        <v>39</v>
      </c>
      <c r="C27" s="66">
        <v>0</v>
      </c>
      <c r="D27" s="76">
        <v>0</v>
      </c>
      <c r="E27" s="73">
        <v>0</v>
      </c>
      <c r="F27" s="68">
        <v>0</v>
      </c>
      <c r="G27" s="79">
        <v>0</v>
      </c>
      <c r="H27" s="76">
        <v>0</v>
      </c>
      <c r="I27" s="69">
        <v>0</v>
      </c>
      <c r="J27" s="70">
        <v>0</v>
      </c>
      <c r="K27" s="69">
        <v>0</v>
      </c>
      <c r="L27" s="70">
        <v>0</v>
      </c>
      <c r="M27" s="69">
        <v>0</v>
      </c>
      <c r="N27" s="70">
        <v>0</v>
      </c>
      <c r="O27" s="69">
        <v>0</v>
      </c>
      <c r="P27" s="71">
        <v>0</v>
      </c>
      <c r="Q27" s="69">
        <v>0</v>
      </c>
      <c r="R27" s="70">
        <v>0</v>
      </c>
      <c r="S27" s="69">
        <v>0</v>
      </c>
      <c r="T27" s="75">
        <v>0</v>
      </c>
      <c r="U27" s="73">
        <v>0</v>
      </c>
      <c r="V27" s="76">
        <v>0</v>
      </c>
      <c r="W27" s="73">
        <v>0</v>
      </c>
      <c r="X27" s="80">
        <v>589</v>
      </c>
      <c r="Y27" s="81">
        <v>100</v>
      </c>
    </row>
    <row r="28" spans="1:25" s="24" customFormat="1" ht="15" customHeight="1" x14ac:dyDescent="0.2">
      <c r="A28" s="22" t="s">
        <v>18</v>
      </c>
      <c r="B28" s="64" t="s">
        <v>40</v>
      </c>
      <c r="C28" s="49">
        <v>0</v>
      </c>
      <c r="D28" s="40">
        <v>0</v>
      </c>
      <c r="E28" s="41">
        <v>0</v>
      </c>
      <c r="F28" s="47">
        <v>0</v>
      </c>
      <c r="G28" s="46">
        <v>0</v>
      </c>
      <c r="H28" s="47">
        <v>0</v>
      </c>
      <c r="I28" s="42">
        <v>0</v>
      </c>
      <c r="J28" s="44">
        <v>0</v>
      </c>
      <c r="K28" s="42">
        <v>0</v>
      </c>
      <c r="L28" s="44">
        <v>0</v>
      </c>
      <c r="M28" s="42">
        <v>0</v>
      </c>
      <c r="N28" s="44">
        <v>0</v>
      </c>
      <c r="O28" s="42">
        <v>0</v>
      </c>
      <c r="P28" s="43">
        <v>0</v>
      </c>
      <c r="Q28" s="42">
        <v>0</v>
      </c>
      <c r="R28" s="44">
        <v>0</v>
      </c>
      <c r="S28" s="42">
        <v>0</v>
      </c>
      <c r="T28" s="45">
        <v>0</v>
      </c>
      <c r="U28" s="41">
        <v>0</v>
      </c>
      <c r="V28" s="40">
        <v>0</v>
      </c>
      <c r="W28" s="41">
        <v>0</v>
      </c>
      <c r="X28" s="25">
        <v>1434</v>
      </c>
      <c r="Y28" s="26">
        <v>100</v>
      </c>
    </row>
    <row r="29" spans="1:25" s="24" customFormat="1" ht="15" customHeight="1" x14ac:dyDescent="0.2">
      <c r="A29" s="22" t="s">
        <v>18</v>
      </c>
      <c r="B29" s="65" t="s">
        <v>41</v>
      </c>
      <c r="C29" s="63">
        <v>0</v>
      </c>
      <c r="D29" s="68">
        <v>0</v>
      </c>
      <c r="E29" s="73">
        <v>0</v>
      </c>
      <c r="F29" s="68">
        <v>0</v>
      </c>
      <c r="G29" s="79">
        <v>0</v>
      </c>
      <c r="H29" s="68">
        <v>0</v>
      </c>
      <c r="I29" s="69">
        <v>0</v>
      </c>
      <c r="J29" s="70">
        <v>0</v>
      </c>
      <c r="K29" s="69">
        <v>0</v>
      </c>
      <c r="L29" s="71">
        <v>0</v>
      </c>
      <c r="M29" s="69">
        <v>0</v>
      </c>
      <c r="N29" s="70">
        <v>0</v>
      </c>
      <c r="O29" s="69">
        <v>0</v>
      </c>
      <c r="P29" s="71">
        <v>0</v>
      </c>
      <c r="Q29" s="69">
        <v>0</v>
      </c>
      <c r="R29" s="70">
        <v>0</v>
      </c>
      <c r="S29" s="69">
        <v>0</v>
      </c>
      <c r="T29" s="75">
        <v>0</v>
      </c>
      <c r="U29" s="73">
        <v>0</v>
      </c>
      <c r="V29" s="68">
        <v>0</v>
      </c>
      <c r="W29" s="73">
        <v>0</v>
      </c>
      <c r="X29" s="80">
        <v>1873</v>
      </c>
      <c r="Y29" s="81">
        <v>100</v>
      </c>
    </row>
    <row r="30" spans="1:25" s="24" customFormat="1" ht="15" customHeight="1" x14ac:dyDescent="0.2">
      <c r="A30" s="22" t="s">
        <v>18</v>
      </c>
      <c r="B30" s="64" t="s">
        <v>42</v>
      </c>
      <c r="C30" s="39">
        <v>0</v>
      </c>
      <c r="D30" s="40">
        <v>0</v>
      </c>
      <c r="E30" s="41">
        <v>0</v>
      </c>
      <c r="F30" s="47">
        <v>0</v>
      </c>
      <c r="G30" s="46">
        <v>0</v>
      </c>
      <c r="H30" s="47">
        <v>0</v>
      </c>
      <c r="I30" s="42">
        <v>0</v>
      </c>
      <c r="J30" s="43">
        <v>0</v>
      </c>
      <c r="K30" s="42">
        <v>0</v>
      </c>
      <c r="L30" s="44">
        <v>0</v>
      </c>
      <c r="M30" s="42">
        <v>0</v>
      </c>
      <c r="N30" s="44">
        <v>0</v>
      </c>
      <c r="O30" s="42">
        <v>0</v>
      </c>
      <c r="P30" s="44">
        <v>0</v>
      </c>
      <c r="Q30" s="42">
        <v>0</v>
      </c>
      <c r="R30" s="44">
        <v>0</v>
      </c>
      <c r="S30" s="42">
        <v>0</v>
      </c>
      <c r="T30" s="45">
        <v>0</v>
      </c>
      <c r="U30" s="41">
        <v>0</v>
      </c>
      <c r="V30" s="40">
        <v>0</v>
      </c>
      <c r="W30" s="41">
        <v>0</v>
      </c>
      <c r="X30" s="25">
        <v>3616</v>
      </c>
      <c r="Y30" s="26">
        <v>100</v>
      </c>
    </row>
    <row r="31" spans="1:25" s="24" customFormat="1" ht="15" customHeight="1" x14ac:dyDescent="0.2">
      <c r="A31" s="22" t="s">
        <v>18</v>
      </c>
      <c r="B31" s="65" t="s">
        <v>43</v>
      </c>
      <c r="C31" s="66">
        <v>0</v>
      </c>
      <c r="D31" s="68">
        <v>0</v>
      </c>
      <c r="E31" s="73">
        <v>0</v>
      </c>
      <c r="F31" s="76">
        <v>0</v>
      </c>
      <c r="G31" s="79">
        <v>0</v>
      </c>
      <c r="H31" s="68">
        <v>0</v>
      </c>
      <c r="I31" s="69">
        <v>0</v>
      </c>
      <c r="J31" s="71">
        <v>0</v>
      </c>
      <c r="K31" s="69">
        <v>0</v>
      </c>
      <c r="L31" s="70">
        <v>0</v>
      </c>
      <c r="M31" s="69">
        <v>0</v>
      </c>
      <c r="N31" s="71">
        <v>0</v>
      </c>
      <c r="O31" s="69">
        <v>0</v>
      </c>
      <c r="P31" s="70">
        <v>0</v>
      </c>
      <c r="Q31" s="69">
        <v>0</v>
      </c>
      <c r="R31" s="70">
        <v>0</v>
      </c>
      <c r="S31" s="69">
        <v>0</v>
      </c>
      <c r="T31" s="72">
        <v>0</v>
      </c>
      <c r="U31" s="73">
        <v>0</v>
      </c>
      <c r="V31" s="68">
        <v>0</v>
      </c>
      <c r="W31" s="73">
        <v>0</v>
      </c>
      <c r="X31" s="80">
        <v>2170</v>
      </c>
      <c r="Y31" s="81">
        <v>99.953999999999994</v>
      </c>
    </row>
    <row r="32" spans="1:25" s="24" customFormat="1" ht="15" customHeight="1" x14ac:dyDescent="0.2">
      <c r="A32" s="22" t="s">
        <v>18</v>
      </c>
      <c r="B32" s="64" t="s">
        <v>44</v>
      </c>
      <c r="C32" s="39">
        <v>601</v>
      </c>
      <c r="D32" s="47">
        <v>1</v>
      </c>
      <c r="E32" s="41">
        <v>0.16639999999999999</v>
      </c>
      <c r="F32" s="40">
        <v>600</v>
      </c>
      <c r="G32" s="46">
        <v>99.834000000000003</v>
      </c>
      <c r="H32" s="40">
        <v>0</v>
      </c>
      <c r="I32" s="42">
        <v>0</v>
      </c>
      <c r="J32" s="44">
        <v>0</v>
      </c>
      <c r="K32" s="42">
        <v>0</v>
      </c>
      <c r="L32" s="44">
        <v>5</v>
      </c>
      <c r="M32" s="42">
        <v>0.83330000000000004</v>
      </c>
      <c r="N32" s="44">
        <v>416</v>
      </c>
      <c r="O32" s="42">
        <v>69.333299999999994</v>
      </c>
      <c r="P32" s="43">
        <v>174</v>
      </c>
      <c r="Q32" s="42">
        <v>29</v>
      </c>
      <c r="R32" s="43">
        <v>0</v>
      </c>
      <c r="S32" s="42">
        <v>0</v>
      </c>
      <c r="T32" s="48">
        <v>5</v>
      </c>
      <c r="U32" s="41">
        <v>0.83330000000000004</v>
      </c>
      <c r="V32" s="47">
        <v>2</v>
      </c>
      <c r="W32" s="41">
        <v>0.33278000000000002</v>
      </c>
      <c r="X32" s="25">
        <v>978</v>
      </c>
      <c r="Y32" s="26">
        <v>100</v>
      </c>
    </row>
    <row r="33" spans="1:25" s="24" customFormat="1" ht="15" customHeight="1" x14ac:dyDescent="0.2">
      <c r="A33" s="22" t="s">
        <v>18</v>
      </c>
      <c r="B33" s="65" t="s">
        <v>45</v>
      </c>
      <c r="C33" s="63">
        <v>119</v>
      </c>
      <c r="D33" s="76">
        <v>5</v>
      </c>
      <c r="E33" s="73">
        <v>4.2016999999999998</v>
      </c>
      <c r="F33" s="76">
        <v>114</v>
      </c>
      <c r="G33" s="79">
        <v>95.798000000000002</v>
      </c>
      <c r="H33" s="76">
        <v>0</v>
      </c>
      <c r="I33" s="69">
        <v>0</v>
      </c>
      <c r="J33" s="70">
        <v>0</v>
      </c>
      <c r="K33" s="69">
        <v>0</v>
      </c>
      <c r="L33" s="71">
        <v>0</v>
      </c>
      <c r="M33" s="69">
        <v>0</v>
      </c>
      <c r="N33" s="70">
        <v>35</v>
      </c>
      <c r="O33" s="69">
        <v>30.701799999999999</v>
      </c>
      <c r="P33" s="70">
        <v>77</v>
      </c>
      <c r="Q33" s="69">
        <v>67.543999999999997</v>
      </c>
      <c r="R33" s="71">
        <v>0</v>
      </c>
      <c r="S33" s="69">
        <v>0</v>
      </c>
      <c r="T33" s="75">
        <v>2</v>
      </c>
      <c r="U33" s="73">
        <v>1.7544</v>
      </c>
      <c r="V33" s="76">
        <v>0</v>
      </c>
      <c r="W33" s="73">
        <v>0</v>
      </c>
      <c r="X33" s="80">
        <v>2372</v>
      </c>
      <c r="Y33" s="81">
        <v>100</v>
      </c>
    </row>
    <row r="34" spans="1:25" s="24" customFormat="1" ht="15" customHeight="1" x14ac:dyDescent="0.2">
      <c r="A34" s="22" t="s">
        <v>18</v>
      </c>
      <c r="B34" s="64" t="s">
        <v>46</v>
      </c>
      <c r="C34" s="49">
        <v>0</v>
      </c>
      <c r="D34" s="47">
        <v>0</v>
      </c>
      <c r="E34" s="41">
        <v>0</v>
      </c>
      <c r="F34" s="47">
        <v>0</v>
      </c>
      <c r="G34" s="46">
        <v>0</v>
      </c>
      <c r="H34" s="40">
        <v>0</v>
      </c>
      <c r="I34" s="42">
        <v>0</v>
      </c>
      <c r="J34" s="44">
        <v>0</v>
      </c>
      <c r="K34" s="42">
        <v>0</v>
      </c>
      <c r="L34" s="43">
        <v>0</v>
      </c>
      <c r="M34" s="42">
        <v>0</v>
      </c>
      <c r="N34" s="44">
        <v>0</v>
      </c>
      <c r="O34" s="42">
        <v>0</v>
      </c>
      <c r="P34" s="43">
        <v>0</v>
      </c>
      <c r="Q34" s="42">
        <v>0</v>
      </c>
      <c r="R34" s="43">
        <v>0</v>
      </c>
      <c r="S34" s="42">
        <v>0</v>
      </c>
      <c r="T34" s="45">
        <v>0</v>
      </c>
      <c r="U34" s="41">
        <v>0</v>
      </c>
      <c r="V34" s="47">
        <v>0</v>
      </c>
      <c r="W34" s="41">
        <v>0</v>
      </c>
      <c r="X34" s="25">
        <v>825</v>
      </c>
      <c r="Y34" s="26">
        <v>100</v>
      </c>
    </row>
    <row r="35" spans="1:25" s="24" customFormat="1" ht="15" customHeight="1" x14ac:dyDescent="0.2">
      <c r="A35" s="22" t="s">
        <v>18</v>
      </c>
      <c r="B35" s="65" t="s">
        <v>47</v>
      </c>
      <c r="C35" s="66">
        <v>0</v>
      </c>
      <c r="D35" s="76">
        <v>0</v>
      </c>
      <c r="E35" s="73">
        <v>0</v>
      </c>
      <c r="F35" s="76">
        <v>0</v>
      </c>
      <c r="G35" s="79">
        <v>0</v>
      </c>
      <c r="H35" s="76">
        <v>0</v>
      </c>
      <c r="I35" s="69">
        <v>0</v>
      </c>
      <c r="J35" s="70">
        <v>0</v>
      </c>
      <c r="K35" s="69">
        <v>0</v>
      </c>
      <c r="L35" s="71">
        <v>0</v>
      </c>
      <c r="M35" s="69">
        <v>0</v>
      </c>
      <c r="N35" s="70">
        <v>0</v>
      </c>
      <c r="O35" s="69">
        <v>0</v>
      </c>
      <c r="P35" s="71">
        <v>0</v>
      </c>
      <c r="Q35" s="69">
        <v>0</v>
      </c>
      <c r="R35" s="70">
        <v>0</v>
      </c>
      <c r="S35" s="69">
        <v>0</v>
      </c>
      <c r="T35" s="75">
        <v>0</v>
      </c>
      <c r="U35" s="73">
        <v>0</v>
      </c>
      <c r="V35" s="76">
        <v>0</v>
      </c>
      <c r="W35" s="73">
        <v>0</v>
      </c>
      <c r="X35" s="80">
        <v>1064</v>
      </c>
      <c r="Y35" s="81">
        <v>100</v>
      </c>
    </row>
    <row r="36" spans="1:25" s="24" customFormat="1" ht="15" customHeight="1" x14ac:dyDescent="0.2">
      <c r="A36" s="22" t="s">
        <v>18</v>
      </c>
      <c r="B36" s="64" t="s">
        <v>48</v>
      </c>
      <c r="C36" s="49">
        <v>0</v>
      </c>
      <c r="D36" s="47">
        <v>0</v>
      </c>
      <c r="E36" s="41">
        <v>0</v>
      </c>
      <c r="F36" s="40">
        <v>0</v>
      </c>
      <c r="G36" s="46">
        <v>0</v>
      </c>
      <c r="H36" s="47">
        <v>0</v>
      </c>
      <c r="I36" s="42">
        <v>0</v>
      </c>
      <c r="J36" s="44">
        <v>0</v>
      </c>
      <c r="K36" s="42">
        <v>0</v>
      </c>
      <c r="L36" s="44">
        <v>0</v>
      </c>
      <c r="M36" s="42">
        <v>0</v>
      </c>
      <c r="N36" s="43">
        <v>0</v>
      </c>
      <c r="O36" s="42">
        <v>0</v>
      </c>
      <c r="P36" s="43">
        <v>0</v>
      </c>
      <c r="Q36" s="42">
        <v>0</v>
      </c>
      <c r="R36" s="44">
        <v>0</v>
      </c>
      <c r="S36" s="42">
        <v>0</v>
      </c>
      <c r="T36" s="48">
        <v>0</v>
      </c>
      <c r="U36" s="41">
        <v>0</v>
      </c>
      <c r="V36" s="47">
        <v>0</v>
      </c>
      <c r="W36" s="41">
        <v>0</v>
      </c>
      <c r="X36" s="25">
        <v>658</v>
      </c>
      <c r="Y36" s="26">
        <v>100</v>
      </c>
    </row>
    <row r="37" spans="1:25" s="24" customFormat="1" ht="15" customHeight="1" x14ac:dyDescent="0.2">
      <c r="A37" s="22" t="s">
        <v>18</v>
      </c>
      <c r="B37" s="65" t="s">
        <v>49</v>
      </c>
      <c r="C37" s="63">
        <v>0</v>
      </c>
      <c r="D37" s="76">
        <v>0</v>
      </c>
      <c r="E37" s="73">
        <v>0</v>
      </c>
      <c r="F37" s="68">
        <v>0</v>
      </c>
      <c r="G37" s="79">
        <v>0</v>
      </c>
      <c r="H37" s="68">
        <v>0</v>
      </c>
      <c r="I37" s="69">
        <v>0</v>
      </c>
      <c r="J37" s="70">
        <v>0</v>
      </c>
      <c r="K37" s="69">
        <v>0</v>
      </c>
      <c r="L37" s="70">
        <v>0</v>
      </c>
      <c r="M37" s="69">
        <v>0</v>
      </c>
      <c r="N37" s="70">
        <v>0</v>
      </c>
      <c r="O37" s="69">
        <v>0</v>
      </c>
      <c r="P37" s="70">
        <v>0</v>
      </c>
      <c r="Q37" s="69">
        <v>0</v>
      </c>
      <c r="R37" s="71">
        <v>0</v>
      </c>
      <c r="S37" s="69">
        <v>0</v>
      </c>
      <c r="T37" s="75">
        <v>0</v>
      </c>
      <c r="U37" s="73">
        <v>0</v>
      </c>
      <c r="V37" s="76">
        <v>0</v>
      </c>
      <c r="W37" s="73">
        <v>0</v>
      </c>
      <c r="X37" s="80">
        <v>483</v>
      </c>
      <c r="Y37" s="81">
        <v>100</v>
      </c>
    </row>
    <row r="38" spans="1:25" s="24" customFormat="1" ht="15" customHeight="1" x14ac:dyDescent="0.2">
      <c r="A38" s="22" t="s">
        <v>18</v>
      </c>
      <c r="B38" s="64" t="s">
        <v>50</v>
      </c>
      <c r="C38" s="39">
        <v>0</v>
      </c>
      <c r="D38" s="47">
        <v>0</v>
      </c>
      <c r="E38" s="41">
        <v>0</v>
      </c>
      <c r="F38" s="40">
        <v>0</v>
      </c>
      <c r="G38" s="46">
        <v>0</v>
      </c>
      <c r="H38" s="40">
        <v>0</v>
      </c>
      <c r="I38" s="42">
        <v>0</v>
      </c>
      <c r="J38" s="44">
        <v>0</v>
      </c>
      <c r="K38" s="42">
        <v>0</v>
      </c>
      <c r="L38" s="44">
        <v>0</v>
      </c>
      <c r="M38" s="42">
        <v>0</v>
      </c>
      <c r="N38" s="44">
        <v>0</v>
      </c>
      <c r="O38" s="42">
        <v>0</v>
      </c>
      <c r="P38" s="44">
        <v>0</v>
      </c>
      <c r="Q38" s="42">
        <v>0</v>
      </c>
      <c r="R38" s="44">
        <v>0</v>
      </c>
      <c r="S38" s="42">
        <v>0</v>
      </c>
      <c r="T38" s="45">
        <v>0</v>
      </c>
      <c r="U38" s="41">
        <v>0</v>
      </c>
      <c r="V38" s="47">
        <v>0</v>
      </c>
      <c r="W38" s="41">
        <v>0</v>
      </c>
      <c r="X38" s="25">
        <v>2577</v>
      </c>
      <c r="Y38" s="26">
        <v>100</v>
      </c>
    </row>
    <row r="39" spans="1:25" s="24" customFormat="1" ht="15" customHeight="1" x14ac:dyDescent="0.2">
      <c r="A39" s="22" t="s">
        <v>18</v>
      </c>
      <c r="B39" s="65" t="s">
        <v>51</v>
      </c>
      <c r="C39" s="63">
        <v>0</v>
      </c>
      <c r="D39" s="68">
        <v>0</v>
      </c>
      <c r="E39" s="73">
        <v>0</v>
      </c>
      <c r="F39" s="68">
        <v>0</v>
      </c>
      <c r="G39" s="79">
        <v>0</v>
      </c>
      <c r="H39" s="76">
        <v>0</v>
      </c>
      <c r="I39" s="69">
        <v>0</v>
      </c>
      <c r="J39" s="70">
        <v>0</v>
      </c>
      <c r="K39" s="69">
        <v>0</v>
      </c>
      <c r="L39" s="71">
        <v>0</v>
      </c>
      <c r="M39" s="69">
        <v>0</v>
      </c>
      <c r="N39" s="70">
        <v>0</v>
      </c>
      <c r="O39" s="69">
        <v>0</v>
      </c>
      <c r="P39" s="71">
        <v>0</v>
      </c>
      <c r="Q39" s="69">
        <v>0</v>
      </c>
      <c r="R39" s="70">
        <v>0</v>
      </c>
      <c r="S39" s="69">
        <v>0</v>
      </c>
      <c r="T39" s="75">
        <v>0</v>
      </c>
      <c r="U39" s="73">
        <v>0</v>
      </c>
      <c r="V39" s="68">
        <v>0</v>
      </c>
      <c r="W39" s="73">
        <v>0</v>
      </c>
      <c r="X39" s="80">
        <v>880</v>
      </c>
      <c r="Y39" s="81">
        <v>100</v>
      </c>
    </row>
    <row r="40" spans="1:25" s="24" customFormat="1" ht="15" customHeight="1" x14ac:dyDescent="0.2">
      <c r="A40" s="22" t="s">
        <v>18</v>
      </c>
      <c r="B40" s="64" t="s">
        <v>52</v>
      </c>
      <c r="C40" s="49">
        <v>0</v>
      </c>
      <c r="D40" s="47">
        <v>0</v>
      </c>
      <c r="E40" s="41">
        <v>0</v>
      </c>
      <c r="F40" s="40">
        <v>0</v>
      </c>
      <c r="G40" s="46">
        <v>0</v>
      </c>
      <c r="H40" s="40">
        <v>0</v>
      </c>
      <c r="I40" s="42">
        <v>0</v>
      </c>
      <c r="J40" s="44">
        <v>0</v>
      </c>
      <c r="K40" s="42">
        <v>0</v>
      </c>
      <c r="L40" s="44">
        <v>0</v>
      </c>
      <c r="M40" s="42">
        <v>0</v>
      </c>
      <c r="N40" s="43">
        <v>0</v>
      </c>
      <c r="O40" s="42">
        <v>0</v>
      </c>
      <c r="P40" s="43">
        <v>0</v>
      </c>
      <c r="Q40" s="42">
        <v>0</v>
      </c>
      <c r="R40" s="44">
        <v>0</v>
      </c>
      <c r="S40" s="42">
        <v>0</v>
      </c>
      <c r="T40" s="45">
        <v>0</v>
      </c>
      <c r="U40" s="41">
        <v>0</v>
      </c>
      <c r="V40" s="47">
        <v>0</v>
      </c>
      <c r="W40" s="41">
        <v>0</v>
      </c>
      <c r="X40" s="25">
        <v>4916</v>
      </c>
      <c r="Y40" s="26">
        <v>100</v>
      </c>
    </row>
    <row r="41" spans="1:25" s="24" customFormat="1" ht="15" customHeight="1" x14ac:dyDescent="0.2">
      <c r="A41" s="22" t="s">
        <v>18</v>
      </c>
      <c r="B41" s="65" t="s">
        <v>53</v>
      </c>
      <c r="C41" s="63">
        <v>1</v>
      </c>
      <c r="D41" s="68">
        <v>0</v>
      </c>
      <c r="E41" s="73">
        <v>0</v>
      </c>
      <c r="F41" s="76">
        <v>1</v>
      </c>
      <c r="G41" s="79">
        <v>100</v>
      </c>
      <c r="H41" s="76">
        <v>0</v>
      </c>
      <c r="I41" s="69">
        <v>0</v>
      </c>
      <c r="J41" s="70">
        <v>0</v>
      </c>
      <c r="K41" s="69">
        <v>0</v>
      </c>
      <c r="L41" s="70">
        <v>0</v>
      </c>
      <c r="M41" s="69">
        <v>0</v>
      </c>
      <c r="N41" s="70">
        <v>0</v>
      </c>
      <c r="O41" s="69">
        <v>0</v>
      </c>
      <c r="P41" s="71">
        <v>1</v>
      </c>
      <c r="Q41" s="69">
        <v>100</v>
      </c>
      <c r="R41" s="71">
        <v>0</v>
      </c>
      <c r="S41" s="69">
        <v>0</v>
      </c>
      <c r="T41" s="72">
        <v>0</v>
      </c>
      <c r="U41" s="73">
        <v>0</v>
      </c>
      <c r="V41" s="68">
        <v>0</v>
      </c>
      <c r="W41" s="73">
        <v>0</v>
      </c>
      <c r="X41" s="80">
        <v>2618</v>
      </c>
      <c r="Y41" s="81">
        <v>100</v>
      </c>
    </row>
    <row r="42" spans="1:25" s="24" customFormat="1" ht="15" customHeight="1" x14ac:dyDescent="0.2">
      <c r="A42" s="22" t="s">
        <v>18</v>
      </c>
      <c r="B42" s="64" t="s">
        <v>54</v>
      </c>
      <c r="C42" s="49">
        <v>0</v>
      </c>
      <c r="D42" s="47">
        <v>0</v>
      </c>
      <c r="E42" s="41">
        <v>0</v>
      </c>
      <c r="F42" s="40">
        <v>0</v>
      </c>
      <c r="G42" s="46">
        <v>0</v>
      </c>
      <c r="H42" s="40">
        <v>0</v>
      </c>
      <c r="I42" s="42">
        <v>0</v>
      </c>
      <c r="J42" s="44">
        <v>0</v>
      </c>
      <c r="K42" s="42">
        <v>0</v>
      </c>
      <c r="L42" s="44">
        <v>0</v>
      </c>
      <c r="M42" s="42">
        <v>0</v>
      </c>
      <c r="N42" s="43">
        <v>0</v>
      </c>
      <c r="O42" s="42">
        <v>0</v>
      </c>
      <c r="P42" s="43">
        <v>0</v>
      </c>
      <c r="Q42" s="42">
        <v>0</v>
      </c>
      <c r="R42" s="43">
        <v>0</v>
      </c>
      <c r="S42" s="42">
        <v>0</v>
      </c>
      <c r="T42" s="45">
        <v>0</v>
      </c>
      <c r="U42" s="41">
        <v>0</v>
      </c>
      <c r="V42" s="47">
        <v>0</v>
      </c>
      <c r="W42" s="41">
        <v>0</v>
      </c>
      <c r="X42" s="25">
        <v>481</v>
      </c>
      <c r="Y42" s="26">
        <v>100</v>
      </c>
    </row>
    <row r="43" spans="1:25" s="24" customFormat="1" ht="15" customHeight="1" x14ac:dyDescent="0.2">
      <c r="A43" s="22" t="s">
        <v>18</v>
      </c>
      <c r="B43" s="65" t="s">
        <v>55</v>
      </c>
      <c r="C43" s="63">
        <v>3</v>
      </c>
      <c r="D43" s="76">
        <v>0</v>
      </c>
      <c r="E43" s="73">
        <v>0</v>
      </c>
      <c r="F43" s="76">
        <v>3</v>
      </c>
      <c r="G43" s="79">
        <v>100</v>
      </c>
      <c r="H43" s="68">
        <v>0</v>
      </c>
      <c r="I43" s="69">
        <v>0</v>
      </c>
      <c r="J43" s="70">
        <v>0</v>
      </c>
      <c r="K43" s="69">
        <v>0</v>
      </c>
      <c r="L43" s="71">
        <v>0</v>
      </c>
      <c r="M43" s="69">
        <v>0</v>
      </c>
      <c r="N43" s="70">
        <v>0</v>
      </c>
      <c r="O43" s="69">
        <v>0</v>
      </c>
      <c r="P43" s="70">
        <v>3</v>
      </c>
      <c r="Q43" s="69">
        <v>100</v>
      </c>
      <c r="R43" s="70">
        <v>0</v>
      </c>
      <c r="S43" s="69">
        <v>0</v>
      </c>
      <c r="T43" s="72">
        <v>0</v>
      </c>
      <c r="U43" s="73">
        <v>0</v>
      </c>
      <c r="V43" s="76">
        <v>0</v>
      </c>
      <c r="W43" s="73">
        <v>0</v>
      </c>
      <c r="X43" s="80">
        <v>3631</v>
      </c>
      <c r="Y43" s="81">
        <v>100</v>
      </c>
    </row>
    <row r="44" spans="1:25" s="24" customFormat="1" ht="15" customHeight="1" x14ac:dyDescent="0.2">
      <c r="A44" s="22" t="s">
        <v>18</v>
      </c>
      <c r="B44" s="64" t="s">
        <v>56</v>
      </c>
      <c r="C44" s="39">
        <v>140</v>
      </c>
      <c r="D44" s="47">
        <v>1</v>
      </c>
      <c r="E44" s="41">
        <v>0.71430000000000005</v>
      </c>
      <c r="F44" s="47">
        <v>139</v>
      </c>
      <c r="G44" s="46">
        <v>99.286000000000001</v>
      </c>
      <c r="H44" s="40">
        <v>41</v>
      </c>
      <c r="I44" s="42">
        <v>29.496400000000001</v>
      </c>
      <c r="J44" s="43">
        <v>0</v>
      </c>
      <c r="K44" s="42">
        <v>0</v>
      </c>
      <c r="L44" s="44">
        <v>5</v>
      </c>
      <c r="M44" s="42">
        <v>3.5971000000000002</v>
      </c>
      <c r="N44" s="44">
        <v>8</v>
      </c>
      <c r="O44" s="42">
        <v>5.7553999999999998</v>
      </c>
      <c r="P44" s="44">
        <v>78</v>
      </c>
      <c r="Q44" s="42">
        <v>56.115000000000002</v>
      </c>
      <c r="R44" s="43">
        <v>0</v>
      </c>
      <c r="S44" s="42">
        <v>0</v>
      </c>
      <c r="T44" s="48">
        <v>7</v>
      </c>
      <c r="U44" s="41">
        <v>5.0359999999999996</v>
      </c>
      <c r="V44" s="47">
        <v>3</v>
      </c>
      <c r="W44" s="41">
        <v>2.1428600000000002</v>
      </c>
      <c r="X44" s="25">
        <v>1815</v>
      </c>
      <c r="Y44" s="26">
        <v>100</v>
      </c>
    </row>
    <row r="45" spans="1:25" s="24" customFormat="1" ht="15" customHeight="1" x14ac:dyDescent="0.2">
      <c r="A45" s="22" t="s">
        <v>18</v>
      </c>
      <c r="B45" s="65" t="s">
        <v>57</v>
      </c>
      <c r="C45" s="63">
        <v>0</v>
      </c>
      <c r="D45" s="68">
        <v>0</v>
      </c>
      <c r="E45" s="73">
        <v>0</v>
      </c>
      <c r="F45" s="76">
        <v>0</v>
      </c>
      <c r="G45" s="79">
        <v>0</v>
      </c>
      <c r="H45" s="76">
        <v>0</v>
      </c>
      <c r="I45" s="69">
        <v>0</v>
      </c>
      <c r="J45" s="70">
        <v>0</v>
      </c>
      <c r="K45" s="69">
        <v>0</v>
      </c>
      <c r="L45" s="71">
        <v>0</v>
      </c>
      <c r="M45" s="69">
        <v>0</v>
      </c>
      <c r="N45" s="70">
        <v>0</v>
      </c>
      <c r="O45" s="69">
        <v>0</v>
      </c>
      <c r="P45" s="71">
        <v>0</v>
      </c>
      <c r="Q45" s="69">
        <v>0</v>
      </c>
      <c r="R45" s="70">
        <v>0</v>
      </c>
      <c r="S45" s="69">
        <v>0</v>
      </c>
      <c r="T45" s="72">
        <v>0</v>
      </c>
      <c r="U45" s="73">
        <v>0</v>
      </c>
      <c r="V45" s="68">
        <v>0</v>
      </c>
      <c r="W45" s="73">
        <v>0</v>
      </c>
      <c r="X45" s="80">
        <v>1283</v>
      </c>
      <c r="Y45" s="81">
        <v>100</v>
      </c>
    </row>
    <row r="46" spans="1:25" s="24" customFormat="1" ht="15" customHeight="1" x14ac:dyDescent="0.2">
      <c r="A46" s="22" t="s">
        <v>18</v>
      </c>
      <c r="B46" s="64" t="s">
        <v>58</v>
      </c>
      <c r="C46" s="39">
        <v>0</v>
      </c>
      <c r="D46" s="40">
        <v>0</v>
      </c>
      <c r="E46" s="41">
        <v>0</v>
      </c>
      <c r="F46" s="40">
        <v>0</v>
      </c>
      <c r="G46" s="46">
        <v>0</v>
      </c>
      <c r="H46" s="40">
        <v>0</v>
      </c>
      <c r="I46" s="42">
        <v>0</v>
      </c>
      <c r="J46" s="44">
        <v>0</v>
      </c>
      <c r="K46" s="42">
        <v>0</v>
      </c>
      <c r="L46" s="44">
        <v>0</v>
      </c>
      <c r="M46" s="42">
        <v>0</v>
      </c>
      <c r="N46" s="44">
        <v>0</v>
      </c>
      <c r="O46" s="42">
        <v>0</v>
      </c>
      <c r="P46" s="43">
        <v>0</v>
      </c>
      <c r="Q46" s="42">
        <v>0</v>
      </c>
      <c r="R46" s="43">
        <v>0</v>
      </c>
      <c r="S46" s="42">
        <v>0</v>
      </c>
      <c r="T46" s="48">
        <v>0</v>
      </c>
      <c r="U46" s="41">
        <v>0</v>
      </c>
      <c r="V46" s="40">
        <v>0</v>
      </c>
      <c r="W46" s="41">
        <v>0</v>
      </c>
      <c r="X46" s="25">
        <v>3027</v>
      </c>
      <c r="Y46" s="26">
        <v>100</v>
      </c>
    </row>
    <row r="47" spans="1:25" s="24" customFormat="1" ht="15" customHeight="1" x14ac:dyDescent="0.2">
      <c r="A47" s="22" t="s">
        <v>18</v>
      </c>
      <c r="B47" s="65" t="s">
        <v>59</v>
      </c>
      <c r="C47" s="66">
        <v>0</v>
      </c>
      <c r="D47" s="76">
        <v>0</v>
      </c>
      <c r="E47" s="73">
        <v>0</v>
      </c>
      <c r="F47" s="68">
        <v>0</v>
      </c>
      <c r="G47" s="79">
        <v>0</v>
      </c>
      <c r="H47" s="68">
        <v>0</v>
      </c>
      <c r="I47" s="69">
        <v>0</v>
      </c>
      <c r="J47" s="71">
        <v>0</v>
      </c>
      <c r="K47" s="69">
        <v>0</v>
      </c>
      <c r="L47" s="71">
        <v>0</v>
      </c>
      <c r="M47" s="69">
        <v>0</v>
      </c>
      <c r="N47" s="71">
        <v>0</v>
      </c>
      <c r="O47" s="69">
        <v>0</v>
      </c>
      <c r="P47" s="71">
        <v>0</v>
      </c>
      <c r="Q47" s="69">
        <v>0</v>
      </c>
      <c r="R47" s="70">
        <v>0</v>
      </c>
      <c r="S47" s="69">
        <v>0</v>
      </c>
      <c r="T47" s="72">
        <v>0</v>
      </c>
      <c r="U47" s="73">
        <v>0</v>
      </c>
      <c r="V47" s="76">
        <v>0</v>
      </c>
      <c r="W47" s="73">
        <v>0</v>
      </c>
      <c r="X47" s="80">
        <v>308</v>
      </c>
      <c r="Y47" s="81">
        <v>100</v>
      </c>
    </row>
    <row r="48" spans="1:25" s="24" customFormat="1" ht="15" customHeight="1" x14ac:dyDescent="0.2">
      <c r="A48" s="22" t="s">
        <v>18</v>
      </c>
      <c r="B48" s="64" t="s">
        <v>60</v>
      </c>
      <c r="C48" s="39">
        <v>0</v>
      </c>
      <c r="D48" s="47">
        <v>0</v>
      </c>
      <c r="E48" s="41">
        <v>0</v>
      </c>
      <c r="F48" s="47">
        <v>0</v>
      </c>
      <c r="G48" s="46">
        <v>0</v>
      </c>
      <c r="H48" s="47">
        <v>0</v>
      </c>
      <c r="I48" s="42">
        <v>0</v>
      </c>
      <c r="J48" s="44">
        <v>0</v>
      </c>
      <c r="K48" s="42">
        <v>0</v>
      </c>
      <c r="L48" s="43">
        <v>0</v>
      </c>
      <c r="M48" s="42">
        <v>0</v>
      </c>
      <c r="N48" s="44">
        <v>0</v>
      </c>
      <c r="O48" s="42">
        <v>0</v>
      </c>
      <c r="P48" s="44">
        <v>0</v>
      </c>
      <c r="Q48" s="42">
        <v>0</v>
      </c>
      <c r="R48" s="43">
        <v>0</v>
      </c>
      <c r="S48" s="42">
        <v>0</v>
      </c>
      <c r="T48" s="48">
        <v>0</v>
      </c>
      <c r="U48" s="41">
        <v>0</v>
      </c>
      <c r="V48" s="47">
        <v>0</v>
      </c>
      <c r="W48" s="41">
        <v>0</v>
      </c>
      <c r="X48" s="25">
        <v>1236</v>
      </c>
      <c r="Y48" s="26">
        <v>100</v>
      </c>
    </row>
    <row r="49" spans="1:25" s="24" customFormat="1" ht="15" customHeight="1" x14ac:dyDescent="0.2">
      <c r="A49" s="22" t="s">
        <v>18</v>
      </c>
      <c r="B49" s="65" t="s">
        <v>61</v>
      </c>
      <c r="C49" s="66">
        <v>0</v>
      </c>
      <c r="D49" s="76">
        <v>0</v>
      </c>
      <c r="E49" s="73">
        <v>0</v>
      </c>
      <c r="F49" s="76">
        <v>0</v>
      </c>
      <c r="G49" s="79">
        <v>0</v>
      </c>
      <c r="H49" s="68">
        <v>0</v>
      </c>
      <c r="I49" s="69">
        <v>0</v>
      </c>
      <c r="J49" s="70">
        <v>0</v>
      </c>
      <c r="K49" s="69">
        <v>0</v>
      </c>
      <c r="L49" s="70">
        <v>0</v>
      </c>
      <c r="M49" s="69">
        <v>0</v>
      </c>
      <c r="N49" s="70">
        <v>0</v>
      </c>
      <c r="O49" s="69">
        <v>0</v>
      </c>
      <c r="P49" s="71">
        <v>0</v>
      </c>
      <c r="Q49" s="69">
        <v>0</v>
      </c>
      <c r="R49" s="71">
        <v>0</v>
      </c>
      <c r="S49" s="69">
        <v>0</v>
      </c>
      <c r="T49" s="72">
        <v>0</v>
      </c>
      <c r="U49" s="73">
        <v>0</v>
      </c>
      <c r="V49" s="76">
        <v>0</v>
      </c>
      <c r="W49" s="73">
        <v>0</v>
      </c>
      <c r="X49" s="80">
        <v>688</v>
      </c>
      <c r="Y49" s="81">
        <v>100</v>
      </c>
    </row>
    <row r="50" spans="1:25" s="24" customFormat="1" ht="15" customHeight="1" x14ac:dyDescent="0.2">
      <c r="A50" s="22" t="s">
        <v>18</v>
      </c>
      <c r="B50" s="64" t="s">
        <v>62</v>
      </c>
      <c r="C50" s="39">
        <v>154</v>
      </c>
      <c r="D50" s="40">
        <v>5</v>
      </c>
      <c r="E50" s="41">
        <v>3.2467999999999999</v>
      </c>
      <c r="F50" s="40">
        <v>149</v>
      </c>
      <c r="G50" s="46">
        <v>96.753</v>
      </c>
      <c r="H50" s="40">
        <v>2</v>
      </c>
      <c r="I50" s="42">
        <v>1.3423</v>
      </c>
      <c r="J50" s="44">
        <v>0</v>
      </c>
      <c r="K50" s="42">
        <v>0</v>
      </c>
      <c r="L50" s="43">
        <v>3</v>
      </c>
      <c r="M50" s="42">
        <v>2.0133999999999999</v>
      </c>
      <c r="N50" s="44">
        <v>49</v>
      </c>
      <c r="O50" s="42">
        <v>32.885899999999999</v>
      </c>
      <c r="P50" s="44">
        <v>93</v>
      </c>
      <c r="Q50" s="42">
        <v>62.415999999999997</v>
      </c>
      <c r="R50" s="43">
        <v>0</v>
      </c>
      <c r="S50" s="42">
        <v>0</v>
      </c>
      <c r="T50" s="48">
        <v>2</v>
      </c>
      <c r="U50" s="41">
        <v>1.3423</v>
      </c>
      <c r="V50" s="40">
        <v>1</v>
      </c>
      <c r="W50" s="41">
        <v>0.64934999999999998</v>
      </c>
      <c r="X50" s="25">
        <v>1818</v>
      </c>
      <c r="Y50" s="26">
        <v>100</v>
      </c>
    </row>
    <row r="51" spans="1:25" s="24" customFormat="1" ht="15" customHeight="1" x14ac:dyDescent="0.2">
      <c r="A51" s="22" t="s">
        <v>18</v>
      </c>
      <c r="B51" s="65" t="s">
        <v>63</v>
      </c>
      <c r="C51" s="63">
        <v>427</v>
      </c>
      <c r="D51" s="68">
        <v>133</v>
      </c>
      <c r="E51" s="73">
        <v>31.147500000000001</v>
      </c>
      <c r="F51" s="68">
        <v>294</v>
      </c>
      <c r="G51" s="79">
        <v>68.852000000000004</v>
      </c>
      <c r="H51" s="68">
        <v>3</v>
      </c>
      <c r="I51" s="69">
        <v>1.0204</v>
      </c>
      <c r="J51" s="71">
        <v>1</v>
      </c>
      <c r="K51" s="69">
        <v>0.34014</v>
      </c>
      <c r="L51" s="70">
        <v>89</v>
      </c>
      <c r="M51" s="69">
        <v>30.272099999999998</v>
      </c>
      <c r="N51" s="70">
        <v>71</v>
      </c>
      <c r="O51" s="69">
        <v>24.149699999999999</v>
      </c>
      <c r="P51" s="70">
        <v>125</v>
      </c>
      <c r="Q51" s="69">
        <v>42.517000000000003</v>
      </c>
      <c r="R51" s="71">
        <v>0</v>
      </c>
      <c r="S51" s="69">
        <v>0</v>
      </c>
      <c r="T51" s="72">
        <v>5</v>
      </c>
      <c r="U51" s="73">
        <v>1.7007000000000001</v>
      </c>
      <c r="V51" s="68">
        <v>12</v>
      </c>
      <c r="W51" s="73">
        <v>2.8102999999999998</v>
      </c>
      <c r="X51" s="80">
        <v>8616</v>
      </c>
      <c r="Y51" s="81">
        <v>100</v>
      </c>
    </row>
    <row r="52" spans="1:25" s="24" customFormat="1" ht="15" customHeight="1" x14ac:dyDescent="0.2">
      <c r="A52" s="22" t="s">
        <v>18</v>
      </c>
      <c r="B52" s="64" t="s">
        <v>64</v>
      </c>
      <c r="C52" s="39">
        <v>0</v>
      </c>
      <c r="D52" s="40">
        <v>0</v>
      </c>
      <c r="E52" s="41">
        <v>0</v>
      </c>
      <c r="F52" s="40">
        <v>0</v>
      </c>
      <c r="G52" s="46">
        <v>0</v>
      </c>
      <c r="H52" s="47">
        <v>0</v>
      </c>
      <c r="I52" s="42">
        <v>0</v>
      </c>
      <c r="J52" s="44">
        <v>0</v>
      </c>
      <c r="K52" s="42">
        <v>0</v>
      </c>
      <c r="L52" s="43">
        <v>0</v>
      </c>
      <c r="M52" s="42">
        <v>0</v>
      </c>
      <c r="N52" s="43">
        <v>0</v>
      </c>
      <c r="O52" s="42">
        <v>0</v>
      </c>
      <c r="P52" s="44">
        <v>0</v>
      </c>
      <c r="Q52" s="42">
        <v>0</v>
      </c>
      <c r="R52" s="43">
        <v>0</v>
      </c>
      <c r="S52" s="42">
        <v>0</v>
      </c>
      <c r="T52" s="45">
        <v>0</v>
      </c>
      <c r="U52" s="41">
        <v>0</v>
      </c>
      <c r="V52" s="40">
        <v>0</v>
      </c>
      <c r="W52" s="41">
        <v>0</v>
      </c>
      <c r="X52" s="25">
        <v>1009</v>
      </c>
      <c r="Y52" s="26">
        <v>100</v>
      </c>
    </row>
    <row r="53" spans="1:25" s="24" customFormat="1" ht="15" customHeight="1" x14ac:dyDescent="0.2">
      <c r="A53" s="22" t="s">
        <v>18</v>
      </c>
      <c r="B53" s="65" t="s">
        <v>65</v>
      </c>
      <c r="C53" s="66">
        <v>0</v>
      </c>
      <c r="D53" s="76">
        <v>0</v>
      </c>
      <c r="E53" s="73">
        <v>0</v>
      </c>
      <c r="F53" s="68">
        <v>0</v>
      </c>
      <c r="G53" s="79">
        <v>0</v>
      </c>
      <c r="H53" s="76">
        <v>0</v>
      </c>
      <c r="I53" s="69">
        <v>0</v>
      </c>
      <c r="J53" s="70">
        <v>0</v>
      </c>
      <c r="K53" s="69">
        <v>0</v>
      </c>
      <c r="L53" s="71">
        <v>0</v>
      </c>
      <c r="M53" s="69">
        <v>0</v>
      </c>
      <c r="N53" s="70">
        <v>0</v>
      </c>
      <c r="O53" s="69">
        <v>0</v>
      </c>
      <c r="P53" s="71">
        <v>0</v>
      </c>
      <c r="Q53" s="69">
        <v>0</v>
      </c>
      <c r="R53" s="71">
        <v>0</v>
      </c>
      <c r="S53" s="69">
        <v>0</v>
      </c>
      <c r="T53" s="72">
        <v>0</v>
      </c>
      <c r="U53" s="73">
        <v>0</v>
      </c>
      <c r="V53" s="76">
        <v>0</v>
      </c>
      <c r="W53" s="73">
        <v>0</v>
      </c>
      <c r="X53" s="80">
        <v>306</v>
      </c>
      <c r="Y53" s="81">
        <v>100</v>
      </c>
    </row>
    <row r="54" spans="1:25" s="24" customFormat="1" ht="15" customHeight="1" x14ac:dyDescent="0.2">
      <c r="A54" s="22" t="s">
        <v>18</v>
      </c>
      <c r="B54" s="64" t="s">
        <v>66</v>
      </c>
      <c r="C54" s="39">
        <v>0</v>
      </c>
      <c r="D54" s="40">
        <v>0</v>
      </c>
      <c r="E54" s="41">
        <v>0</v>
      </c>
      <c r="F54" s="47">
        <v>0</v>
      </c>
      <c r="G54" s="46">
        <v>0</v>
      </c>
      <c r="H54" s="47">
        <v>0</v>
      </c>
      <c r="I54" s="42">
        <v>0</v>
      </c>
      <c r="J54" s="44">
        <v>0</v>
      </c>
      <c r="K54" s="77">
        <v>0</v>
      </c>
      <c r="L54" s="43">
        <v>0</v>
      </c>
      <c r="M54" s="77">
        <v>0</v>
      </c>
      <c r="N54" s="44">
        <v>0</v>
      </c>
      <c r="O54" s="42">
        <v>0</v>
      </c>
      <c r="P54" s="44">
        <v>0</v>
      </c>
      <c r="Q54" s="42">
        <v>0</v>
      </c>
      <c r="R54" s="44">
        <v>0</v>
      </c>
      <c r="S54" s="42">
        <v>0</v>
      </c>
      <c r="T54" s="48">
        <v>0</v>
      </c>
      <c r="U54" s="41">
        <v>0</v>
      </c>
      <c r="V54" s="40">
        <v>0</v>
      </c>
      <c r="W54" s="41">
        <v>0</v>
      </c>
      <c r="X54" s="25">
        <v>1971</v>
      </c>
      <c r="Y54" s="26">
        <v>100</v>
      </c>
    </row>
    <row r="55" spans="1:25" s="24" customFormat="1" ht="15" customHeight="1" x14ac:dyDescent="0.2">
      <c r="A55" s="22" t="s">
        <v>18</v>
      </c>
      <c r="B55" s="65" t="s">
        <v>67</v>
      </c>
      <c r="C55" s="63">
        <v>0</v>
      </c>
      <c r="D55" s="68">
        <v>0</v>
      </c>
      <c r="E55" s="73">
        <v>0</v>
      </c>
      <c r="F55" s="76">
        <v>0</v>
      </c>
      <c r="G55" s="79">
        <v>0</v>
      </c>
      <c r="H55" s="68">
        <v>0</v>
      </c>
      <c r="I55" s="69">
        <v>0</v>
      </c>
      <c r="J55" s="70">
        <v>0</v>
      </c>
      <c r="K55" s="69">
        <v>0</v>
      </c>
      <c r="L55" s="71">
        <v>0</v>
      </c>
      <c r="M55" s="69">
        <v>0</v>
      </c>
      <c r="N55" s="71">
        <v>0</v>
      </c>
      <c r="O55" s="69">
        <v>0</v>
      </c>
      <c r="P55" s="70">
        <v>0</v>
      </c>
      <c r="Q55" s="69">
        <v>0</v>
      </c>
      <c r="R55" s="70">
        <v>0</v>
      </c>
      <c r="S55" s="69">
        <v>0</v>
      </c>
      <c r="T55" s="75">
        <v>0</v>
      </c>
      <c r="U55" s="73">
        <v>0</v>
      </c>
      <c r="V55" s="68">
        <v>0</v>
      </c>
      <c r="W55" s="73">
        <v>0</v>
      </c>
      <c r="X55" s="80">
        <v>2305</v>
      </c>
      <c r="Y55" s="81">
        <v>100</v>
      </c>
    </row>
    <row r="56" spans="1:25" s="24" customFormat="1" ht="15" customHeight="1" x14ac:dyDescent="0.2">
      <c r="A56" s="22" t="s">
        <v>18</v>
      </c>
      <c r="B56" s="64" t="s">
        <v>68</v>
      </c>
      <c r="C56" s="39">
        <v>0</v>
      </c>
      <c r="D56" s="47">
        <v>0</v>
      </c>
      <c r="E56" s="41">
        <v>0</v>
      </c>
      <c r="F56" s="47">
        <v>0</v>
      </c>
      <c r="G56" s="46">
        <v>0</v>
      </c>
      <c r="H56" s="40">
        <v>0</v>
      </c>
      <c r="I56" s="42">
        <v>0</v>
      </c>
      <c r="J56" s="44">
        <v>0</v>
      </c>
      <c r="K56" s="42">
        <v>0</v>
      </c>
      <c r="L56" s="44">
        <v>0</v>
      </c>
      <c r="M56" s="42">
        <v>0</v>
      </c>
      <c r="N56" s="43">
        <v>0</v>
      </c>
      <c r="O56" s="42">
        <v>0</v>
      </c>
      <c r="P56" s="44">
        <v>0</v>
      </c>
      <c r="Q56" s="42">
        <v>0</v>
      </c>
      <c r="R56" s="43">
        <v>0</v>
      </c>
      <c r="S56" s="42">
        <v>0</v>
      </c>
      <c r="T56" s="45">
        <v>0</v>
      </c>
      <c r="U56" s="41">
        <v>0</v>
      </c>
      <c r="V56" s="47">
        <v>0</v>
      </c>
      <c r="W56" s="41">
        <v>0</v>
      </c>
      <c r="X56" s="25">
        <v>720</v>
      </c>
      <c r="Y56" s="26">
        <v>100</v>
      </c>
    </row>
    <row r="57" spans="1:25" s="24" customFormat="1" ht="15" customHeight="1" x14ac:dyDescent="0.2">
      <c r="A57" s="22" t="s">
        <v>18</v>
      </c>
      <c r="B57" s="65" t="s">
        <v>69</v>
      </c>
      <c r="C57" s="63">
        <v>0</v>
      </c>
      <c r="D57" s="76">
        <v>0</v>
      </c>
      <c r="E57" s="73">
        <v>0</v>
      </c>
      <c r="F57" s="76">
        <v>0</v>
      </c>
      <c r="G57" s="79">
        <v>0</v>
      </c>
      <c r="H57" s="68">
        <v>0</v>
      </c>
      <c r="I57" s="69">
        <v>0</v>
      </c>
      <c r="J57" s="71">
        <v>0</v>
      </c>
      <c r="K57" s="69">
        <v>0</v>
      </c>
      <c r="L57" s="70">
        <v>0</v>
      </c>
      <c r="M57" s="69">
        <v>0</v>
      </c>
      <c r="N57" s="70">
        <v>0</v>
      </c>
      <c r="O57" s="69">
        <v>0</v>
      </c>
      <c r="P57" s="70">
        <v>0</v>
      </c>
      <c r="Q57" s="69">
        <v>0</v>
      </c>
      <c r="R57" s="70">
        <v>0</v>
      </c>
      <c r="S57" s="69">
        <v>0</v>
      </c>
      <c r="T57" s="75">
        <v>0</v>
      </c>
      <c r="U57" s="73">
        <v>0</v>
      </c>
      <c r="V57" s="76">
        <v>0</v>
      </c>
      <c r="W57" s="73">
        <v>0</v>
      </c>
      <c r="X57" s="80">
        <v>2232</v>
      </c>
      <c r="Y57" s="81">
        <v>100</v>
      </c>
    </row>
    <row r="58" spans="1:25" s="24" customFormat="1" ht="15" customHeight="1" thickBot="1" x14ac:dyDescent="0.25">
      <c r="A58" s="22" t="s">
        <v>18</v>
      </c>
      <c r="B58" s="67" t="s">
        <v>70</v>
      </c>
      <c r="C58" s="50">
        <v>0</v>
      </c>
      <c r="D58" s="51">
        <v>0</v>
      </c>
      <c r="E58" s="52">
        <v>0</v>
      </c>
      <c r="F58" s="51">
        <v>0</v>
      </c>
      <c r="G58" s="57">
        <v>0</v>
      </c>
      <c r="H58" s="53">
        <v>0</v>
      </c>
      <c r="I58" s="54">
        <v>0</v>
      </c>
      <c r="J58" s="55">
        <v>0</v>
      </c>
      <c r="K58" s="54">
        <v>0</v>
      </c>
      <c r="L58" s="56">
        <v>0</v>
      </c>
      <c r="M58" s="54">
        <v>0</v>
      </c>
      <c r="N58" s="55">
        <v>0</v>
      </c>
      <c r="O58" s="54">
        <v>0</v>
      </c>
      <c r="P58" s="55">
        <v>0</v>
      </c>
      <c r="Q58" s="54">
        <v>0</v>
      </c>
      <c r="R58" s="55">
        <v>0</v>
      </c>
      <c r="S58" s="54">
        <v>0</v>
      </c>
      <c r="T58" s="78">
        <v>0</v>
      </c>
      <c r="U58" s="52">
        <v>0</v>
      </c>
      <c r="V58" s="51">
        <v>0</v>
      </c>
      <c r="W58" s="52">
        <v>0</v>
      </c>
      <c r="X58" s="27">
        <v>365</v>
      </c>
      <c r="Y58" s="28">
        <v>100</v>
      </c>
    </row>
    <row r="59" spans="1:25" s="24" customFormat="1" ht="15" customHeight="1" x14ac:dyDescent="0.2">
      <c r="A59" s="22"/>
      <c r="B59" s="29"/>
      <c r="C59" s="30"/>
      <c r="D59" s="30"/>
      <c r="E59" s="30"/>
      <c r="F59" s="30"/>
      <c r="G59" s="30"/>
      <c r="H59" s="30"/>
      <c r="I59" s="30"/>
      <c r="J59" s="30"/>
      <c r="K59" s="30"/>
      <c r="L59" s="30"/>
      <c r="M59" s="30"/>
      <c r="N59" s="30"/>
      <c r="O59" s="30"/>
      <c r="P59" s="30"/>
      <c r="Q59" s="30"/>
      <c r="R59" s="30"/>
      <c r="S59" s="30"/>
      <c r="T59" s="30"/>
      <c r="U59" s="30"/>
      <c r="V59" s="31"/>
      <c r="W59" s="23"/>
      <c r="X59" s="30"/>
      <c r="Y59" s="30"/>
    </row>
    <row r="60" spans="1:25" s="24" customFormat="1" ht="15" customHeight="1" x14ac:dyDescent="0.2">
      <c r="A60" s="22"/>
      <c r="B60" s="29" t="s">
        <v>80</v>
      </c>
      <c r="C60" s="31"/>
      <c r="D60" s="31"/>
      <c r="E60" s="31"/>
      <c r="F60" s="31"/>
      <c r="G60" s="31"/>
      <c r="H60" s="30"/>
      <c r="I60" s="30"/>
      <c r="J60" s="30"/>
      <c r="K60" s="30"/>
      <c r="L60" s="30"/>
      <c r="M60" s="30"/>
      <c r="N60" s="30"/>
      <c r="O60" s="30"/>
      <c r="P60" s="30"/>
      <c r="Q60" s="30"/>
      <c r="R60" s="30"/>
      <c r="S60" s="30"/>
      <c r="T60" s="30"/>
      <c r="U60" s="30"/>
      <c r="V60" s="31"/>
      <c r="W60" s="31"/>
      <c r="X60" s="30"/>
      <c r="Y60" s="30"/>
    </row>
    <row r="61" spans="1:25" s="24" customFormat="1" ht="15" customHeight="1" x14ac:dyDescent="0.2">
      <c r="A61" s="22"/>
      <c r="B61" s="32" t="s">
        <v>81</v>
      </c>
      <c r="C61" s="31"/>
      <c r="D61" s="31"/>
      <c r="E61" s="31"/>
      <c r="F61" s="31"/>
      <c r="G61" s="31"/>
      <c r="H61" s="30"/>
      <c r="I61" s="30"/>
      <c r="J61" s="30"/>
      <c r="K61" s="30"/>
      <c r="L61" s="30"/>
      <c r="M61" s="30"/>
      <c r="N61" s="30"/>
      <c r="O61" s="30"/>
      <c r="P61" s="30"/>
      <c r="Q61" s="30"/>
      <c r="R61" s="30"/>
      <c r="S61" s="30"/>
      <c r="T61" s="30"/>
      <c r="U61" s="30"/>
      <c r="V61" s="31"/>
      <c r="W61" s="31"/>
      <c r="X61" s="30"/>
      <c r="Y61" s="30"/>
    </row>
    <row r="62" spans="1:25" s="24" customFormat="1" ht="15" customHeight="1" x14ac:dyDescent="0.2">
      <c r="A62" s="22"/>
      <c r="B62" s="32" t="s">
        <v>83</v>
      </c>
      <c r="C62" s="31"/>
      <c r="D62" s="31"/>
      <c r="E62" s="31"/>
      <c r="F62" s="31"/>
      <c r="G62" s="31"/>
      <c r="H62" s="30"/>
      <c r="I62" s="30"/>
      <c r="J62" s="30"/>
      <c r="K62" s="30"/>
      <c r="L62" s="30"/>
      <c r="M62" s="30"/>
      <c r="N62" s="30"/>
      <c r="O62" s="30"/>
      <c r="P62" s="30"/>
      <c r="Q62" s="30"/>
      <c r="R62" s="30"/>
      <c r="S62" s="30"/>
      <c r="T62" s="30"/>
      <c r="U62" s="30"/>
      <c r="V62" s="31"/>
      <c r="W62" s="31"/>
      <c r="X62" s="30"/>
      <c r="Y62" s="30"/>
    </row>
    <row r="63" spans="1:25" s="24" customFormat="1" ht="15" customHeight="1" x14ac:dyDescent="0.2">
      <c r="A63" s="22"/>
      <c r="B63" s="32" t="str">
        <f>CONCATENATE("NOTE: Table reads (for US Totals):  Of all ",TEXT(C7,"#,##0")," public school female students with disabilities who received ",LOWER(A7),", ",TEXT(D7,"#,##0")," (",TEXT(E7,"0.0"),"%) were served solely under Section 504 and ",TEXT(F7,"#,##0")," (",TEXT(G7,"0.0"),"%) were served under IDEA.")</f>
        <v>NOTE: Table reads (for US Totals):  Of all 2,342 public school female students with disabilities who received corporal punishment, 263 (11.2%) were served solely under Section 504 and 2,079 (88.8%) were served under IDEA.</v>
      </c>
      <c r="C63" s="31"/>
      <c r="D63" s="31"/>
      <c r="E63" s="31"/>
      <c r="F63" s="31"/>
      <c r="G63" s="31"/>
      <c r="H63" s="30"/>
      <c r="I63" s="30"/>
      <c r="J63" s="30"/>
      <c r="K63" s="30"/>
      <c r="L63" s="30"/>
      <c r="M63" s="30"/>
      <c r="N63" s="30"/>
      <c r="O63" s="30"/>
      <c r="P63" s="30"/>
      <c r="Q63" s="30"/>
      <c r="R63" s="30"/>
      <c r="S63" s="30"/>
      <c r="T63" s="30"/>
      <c r="U63" s="30"/>
      <c r="V63" s="31"/>
      <c r="W63" s="23"/>
      <c r="X63" s="30"/>
      <c r="Y63" s="30"/>
    </row>
    <row r="64" spans="1:25" s="24" customFormat="1" ht="15" customHeight="1" x14ac:dyDescent="0.2">
      <c r="A64" s="22"/>
      <c r="B64" s="32" t="str">
        <f>CONCATENATE("            Table reads (for US Race/Ethnicity):  Of all ",TEXT(F7,"#,##0")," public school female students with disabilities served under IDEA who received ",LOWER(A7), ", ",TEXT(H7,"#,##0")," (",TEXT(I7,"0.0"),"%) were American Indian or Alaska Native.")</f>
        <v xml:space="preserve">            Table reads (for US Race/Ethnicity):  Of all 2,079 public school female students with disabilities served under IDEA who received corporal punishment, 49 (2.4%) were American Indian or Alaska Native.</v>
      </c>
      <c r="C64" s="31"/>
      <c r="D64" s="31"/>
      <c r="E64" s="31"/>
      <c r="F64" s="31"/>
      <c r="G64" s="31"/>
      <c r="H64" s="30"/>
      <c r="I64" s="30"/>
      <c r="J64" s="30"/>
      <c r="K64" s="30"/>
      <c r="L64" s="30"/>
      <c r="M64" s="30"/>
      <c r="N64" s="30"/>
      <c r="O64" s="30"/>
      <c r="P64" s="30"/>
      <c r="Q64" s="30"/>
      <c r="R64" s="30"/>
      <c r="S64" s="30"/>
      <c r="T64" s="30"/>
      <c r="U64" s="30"/>
      <c r="V64" s="31"/>
      <c r="W64" s="31"/>
      <c r="X64" s="30"/>
      <c r="Y64" s="30"/>
    </row>
    <row r="65" spans="1:26" s="24" customFormat="1" ht="15" customHeight="1" x14ac:dyDescent="0.2">
      <c r="A65" s="22"/>
      <c r="B65" s="105" t="s">
        <v>74</v>
      </c>
      <c r="C65" s="105"/>
      <c r="D65" s="105"/>
      <c r="E65" s="105"/>
      <c r="F65" s="105"/>
      <c r="G65" s="105"/>
      <c r="H65" s="105"/>
      <c r="I65" s="105"/>
      <c r="J65" s="105"/>
      <c r="K65" s="105"/>
      <c r="L65" s="105"/>
      <c r="M65" s="105"/>
      <c r="N65" s="105"/>
      <c r="O65" s="105"/>
      <c r="P65" s="105"/>
      <c r="Q65" s="105"/>
      <c r="R65" s="105"/>
      <c r="S65" s="105"/>
      <c r="T65" s="105"/>
      <c r="U65" s="105"/>
      <c r="V65" s="105"/>
      <c r="W65" s="105"/>
      <c r="X65" s="30"/>
      <c r="Y65" s="30"/>
    </row>
    <row r="66" spans="1:26" s="35" customFormat="1" ht="14.1" customHeight="1" x14ac:dyDescent="0.2">
      <c r="A66" s="38"/>
      <c r="B66" s="105" t="s">
        <v>75</v>
      </c>
      <c r="C66" s="105"/>
      <c r="D66" s="105"/>
      <c r="E66" s="105"/>
      <c r="F66" s="105"/>
      <c r="G66" s="105"/>
      <c r="H66" s="105"/>
      <c r="I66" s="105"/>
      <c r="J66" s="105"/>
      <c r="K66" s="105"/>
      <c r="L66" s="105"/>
      <c r="M66" s="105"/>
      <c r="N66" s="105"/>
      <c r="O66" s="105"/>
      <c r="P66" s="105"/>
      <c r="Q66" s="105"/>
      <c r="R66" s="105"/>
      <c r="S66" s="105"/>
      <c r="T66" s="105"/>
      <c r="U66" s="105"/>
      <c r="V66" s="105"/>
      <c r="W66" s="105"/>
      <c r="X66" s="34"/>
      <c r="Y66" s="33"/>
    </row>
    <row r="68" spans="1:26" ht="15" customHeight="1" x14ac:dyDescent="0.2">
      <c r="B68" s="37"/>
      <c r="C68" s="37"/>
      <c r="D68" s="37"/>
      <c r="E68" s="37"/>
      <c r="F68" s="37"/>
      <c r="G68" s="37"/>
      <c r="H68" s="37"/>
      <c r="I68" s="37"/>
      <c r="J68" s="37"/>
      <c r="K68" s="37"/>
      <c r="L68" s="37"/>
      <c r="M68" s="37"/>
      <c r="N68" s="37"/>
      <c r="O68" s="37"/>
      <c r="P68" s="37"/>
      <c r="Q68" s="37"/>
      <c r="R68" s="37"/>
      <c r="S68" s="37"/>
      <c r="T68" s="37"/>
      <c r="U68" s="37"/>
      <c r="V68" s="37"/>
    </row>
    <row r="69" spans="1:26" s="37" customFormat="1" ht="15" customHeight="1" x14ac:dyDescent="0.2">
      <c r="B69" s="6"/>
      <c r="C69" s="6"/>
      <c r="D69" s="6"/>
      <c r="E69" s="6"/>
      <c r="F69" s="6"/>
      <c r="G69" s="6"/>
      <c r="H69" s="6"/>
      <c r="I69" s="6"/>
      <c r="J69" s="6"/>
      <c r="K69" s="6"/>
      <c r="L69" s="6"/>
      <c r="M69" s="6"/>
      <c r="N69" s="6"/>
      <c r="O69" s="6"/>
      <c r="P69" s="6"/>
      <c r="Q69" s="6"/>
      <c r="R69" s="6"/>
      <c r="S69" s="6"/>
      <c r="T69" s="6"/>
      <c r="U69" s="6"/>
      <c r="V69" s="5"/>
      <c r="Y69" s="5"/>
      <c r="Z69" s="61"/>
    </row>
    <row r="70" spans="1:26" ht="15" customHeight="1" x14ac:dyDescent="0.2">
      <c r="B70" s="58"/>
      <c r="C70" s="59"/>
      <c r="D70" s="59"/>
      <c r="E70" s="59"/>
      <c r="F70" s="59"/>
      <c r="G70" s="59"/>
      <c r="H70" s="59"/>
      <c r="I70" s="5"/>
      <c r="J70" s="5"/>
      <c r="K70" s="5"/>
      <c r="L70" s="5"/>
      <c r="M70" s="5"/>
      <c r="N70" s="5"/>
      <c r="O70" s="5"/>
      <c r="P70" s="5"/>
      <c r="Q70" s="5"/>
      <c r="R70" s="5"/>
      <c r="S70" s="5"/>
      <c r="T70" s="5"/>
      <c r="U70" s="5"/>
      <c r="V70" s="60"/>
      <c r="W70" s="61"/>
    </row>
    <row r="71" spans="1:26" ht="15" customHeight="1" x14ac:dyDescent="0.2">
      <c r="X71" s="5"/>
    </row>
  </sheetData>
  <mergeCells count="18">
    <mergeCell ref="B65:W65"/>
    <mergeCell ref="B66:W66"/>
    <mergeCell ref="X4:X5"/>
    <mergeCell ref="Y4:Y5"/>
    <mergeCell ref="H5:I5"/>
    <mergeCell ref="J5:K5"/>
    <mergeCell ref="L5:M5"/>
    <mergeCell ref="N5:O5"/>
    <mergeCell ref="P5:Q5"/>
    <mergeCell ref="R5:S5"/>
    <mergeCell ref="T5:U5"/>
    <mergeCell ref="B2:W2"/>
    <mergeCell ref="B4:B5"/>
    <mergeCell ref="C4:C5"/>
    <mergeCell ref="D4:E5"/>
    <mergeCell ref="F4:G5"/>
    <mergeCell ref="H4:U4"/>
    <mergeCell ref="V4:W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showGridLines="0" zoomScale="80" zoomScaleNormal="80" workbookViewId="0"/>
  </sheetViews>
  <sheetFormatPr defaultColWidth="10.140625" defaultRowHeight="15" customHeight="1" x14ac:dyDescent="0.2"/>
  <cols>
    <col min="1" max="1" width="3.140625" style="36" customWidth="1"/>
    <col min="2" max="2" width="18.42578125" style="6" customWidth="1"/>
    <col min="3" max="17" width="12.7109375" style="6" customWidth="1"/>
    <col min="18" max="18" width="12.7109375" style="5" customWidth="1"/>
    <col min="19" max="19" width="12.7109375" style="37" customWidth="1"/>
    <col min="20" max="21" width="12.7109375" style="6" customWidth="1"/>
    <col min="22" max="22" width="12.7109375" style="38" customWidth="1"/>
    <col min="23" max="16384" width="10.140625" style="38"/>
  </cols>
  <sheetData>
    <row r="1" spans="1:23" s="6" customFormat="1" ht="15" customHeight="1" x14ac:dyDescent="0.2">
      <c r="A1" s="1"/>
      <c r="B1" s="2"/>
      <c r="C1" s="3"/>
      <c r="D1" s="3"/>
      <c r="E1" s="3"/>
      <c r="F1" s="3"/>
      <c r="G1" s="3"/>
      <c r="H1" s="3"/>
      <c r="I1" s="3"/>
      <c r="J1" s="3"/>
      <c r="K1" s="3"/>
      <c r="L1" s="3"/>
      <c r="M1" s="3"/>
      <c r="N1" s="3"/>
      <c r="O1" s="3"/>
      <c r="P1" s="3"/>
      <c r="Q1" s="3"/>
      <c r="R1" s="4"/>
      <c r="S1" s="5"/>
      <c r="T1" s="3"/>
      <c r="U1" s="3"/>
    </row>
    <row r="2" spans="1:23" s="8" customFormat="1" ht="15" customHeight="1" x14ac:dyDescent="0.25">
      <c r="A2" s="7"/>
      <c r="B2" s="97" t="str">
        <f>CONCATENATE("Number and percentage of public school students without disabilities receiving ",LOWER(A7), " by race/ethnicity and English proficiency, by state: School Year 2015-16")</f>
        <v>Number and percentage of public school students without disabilities receiving corporal punishment by race/ethnicity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3" s="6" customFormat="1" ht="15" customHeight="1" thickBot="1" x14ac:dyDescent="0.3">
      <c r="A3" s="1"/>
      <c r="B3" s="9"/>
      <c r="C3" s="10"/>
      <c r="D3" s="10"/>
      <c r="E3" s="10"/>
      <c r="F3" s="10"/>
      <c r="G3" s="10"/>
      <c r="H3" s="10"/>
      <c r="I3" s="10"/>
      <c r="J3" s="10"/>
      <c r="K3" s="10"/>
      <c r="L3" s="10"/>
      <c r="M3" s="10"/>
      <c r="N3" s="10"/>
      <c r="O3" s="10"/>
      <c r="P3" s="10"/>
      <c r="Q3" s="10"/>
      <c r="R3" s="10"/>
      <c r="S3" s="5"/>
      <c r="T3" s="10"/>
      <c r="U3" s="10"/>
    </row>
    <row r="4" spans="1:23" s="12" customFormat="1" ht="24.95" customHeight="1" x14ac:dyDescent="0.2">
      <c r="A4" s="11"/>
      <c r="B4" s="98" t="s">
        <v>0</v>
      </c>
      <c r="C4" s="100" t="s">
        <v>84</v>
      </c>
      <c r="D4" s="102" t="s">
        <v>85</v>
      </c>
      <c r="E4" s="103"/>
      <c r="F4" s="103"/>
      <c r="G4" s="103"/>
      <c r="H4" s="103"/>
      <c r="I4" s="103"/>
      <c r="J4" s="103"/>
      <c r="K4" s="103"/>
      <c r="L4" s="103"/>
      <c r="M4" s="103"/>
      <c r="N4" s="103"/>
      <c r="O4" s="103"/>
      <c r="P4" s="103"/>
      <c r="Q4" s="104"/>
      <c r="R4" s="93" t="s">
        <v>86</v>
      </c>
      <c r="S4" s="94"/>
      <c r="T4" s="84" t="s">
        <v>76</v>
      </c>
      <c r="U4" s="86" t="s">
        <v>7</v>
      </c>
    </row>
    <row r="5" spans="1:23" s="12" customFormat="1" ht="24.95" customHeight="1" x14ac:dyDescent="0.2">
      <c r="A5" s="11"/>
      <c r="B5" s="99"/>
      <c r="C5" s="101"/>
      <c r="D5" s="88" t="s">
        <v>8</v>
      </c>
      <c r="E5" s="89"/>
      <c r="F5" s="90" t="s">
        <v>9</v>
      </c>
      <c r="G5" s="89"/>
      <c r="H5" s="91" t="s">
        <v>10</v>
      </c>
      <c r="I5" s="89"/>
      <c r="J5" s="91" t="s">
        <v>11</v>
      </c>
      <c r="K5" s="89"/>
      <c r="L5" s="91" t="s">
        <v>12</v>
      </c>
      <c r="M5" s="89"/>
      <c r="N5" s="91" t="s">
        <v>13</v>
      </c>
      <c r="O5" s="89"/>
      <c r="P5" s="91" t="s">
        <v>14</v>
      </c>
      <c r="Q5" s="92"/>
      <c r="R5" s="95"/>
      <c r="S5" s="96"/>
      <c r="T5" s="85"/>
      <c r="U5" s="87"/>
    </row>
    <row r="6" spans="1:23" s="12" customFormat="1" ht="15" customHeight="1" thickBot="1" x14ac:dyDescent="0.25">
      <c r="A6" s="11"/>
      <c r="B6" s="13"/>
      <c r="C6" s="14"/>
      <c r="D6" s="15" t="s">
        <v>15</v>
      </c>
      <c r="E6" s="17" t="s">
        <v>16</v>
      </c>
      <c r="F6" s="18" t="s">
        <v>15</v>
      </c>
      <c r="G6" s="17" t="s">
        <v>16</v>
      </c>
      <c r="H6" s="18" t="s">
        <v>15</v>
      </c>
      <c r="I6" s="17" t="s">
        <v>16</v>
      </c>
      <c r="J6" s="18" t="s">
        <v>15</v>
      </c>
      <c r="K6" s="17" t="s">
        <v>16</v>
      </c>
      <c r="L6" s="18" t="s">
        <v>15</v>
      </c>
      <c r="M6" s="17" t="s">
        <v>16</v>
      </c>
      <c r="N6" s="18" t="s">
        <v>15</v>
      </c>
      <c r="O6" s="17" t="s">
        <v>16</v>
      </c>
      <c r="P6" s="18" t="s">
        <v>15</v>
      </c>
      <c r="Q6" s="19" t="s">
        <v>16</v>
      </c>
      <c r="R6" s="18" t="s">
        <v>15</v>
      </c>
      <c r="S6" s="16" t="s">
        <v>87</v>
      </c>
      <c r="T6" s="20"/>
      <c r="U6" s="21"/>
    </row>
    <row r="7" spans="1:23" s="24" customFormat="1" ht="15" customHeight="1" x14ac:dyDescent="0.2">
      <c r="A7" s="22" t="s">
        <v>18</v>
      </c>
      <c r="B7" s="62" t="s">
        <v>19</v>
      </c>
      <c r="C7" s="63">
        <v>75970</v>
      </c>
      <c r="D7" s="68">
        <v>1284</v>
      </c>
      <c r="E7" s="69">
        <v>1.6900999999999999</v>
      </c>
      <c r="F7" s="70">
        <v>122</v>
      </c>
      <c r="G7" s="69">
        <v>0.16059000000000001</v>
      </c>
      <c r="H7" s="70">
        <v>5960</v>
      </c>
      <c r="I7" s="69">
        <v>7.8452000000000002</v>
      </c>
      <c r="J7" s="70">
        <v>30015</v>
      </c>
      <c r="K7" s="69">
        <v>39.509</v>
      </c>
      <c r="L7" s="70">
        <v>37044</v>
      </c>
      <c r="M7" s="69">
        <v>48.761000000000003</v>
      </c>
      <c r="N7" s="71">
        <v>60</v>
      </c>
      <c r="O7" s="69">
        <v>7.8979999999999995E-2</v>
      </c>
      <c r="P7" s="72">
        <v>1485</v>
      </c>
      <c r="Q7" s="73">
        <v>1.95472</v>
      </c>
      <c r="R7" s="74">
        <v>1712</v>
      </c>
      <c r="S7" s="73">
        <v>2.25352</v>
      </c>
      <c r="T7" s="80">
        <v>96360</v>
      </c>
      <c r="U7" s="79">
        <v>99.998999999999995</v>
      </c>
    </row>
    <row r="8" spans="1:23" s="24" customFormat="1" ht="15" customHeight="1" x14ac:dyDescent="0.2">
      <c r="A8" s="22" t="s">
        <v>18</v>
      </c>
      <c r="B8" s="64" t="s">
        <v>20</v>
      </c>
      <c r="C8" s="39">
        <v>13507</v>
      </c>
      <c r="D8" s="40">
        <v>159</v>
      </c>
      <c r="E8" s="42">
        <v>1.1772</v>
      </c>
      <c r="F8" s="44">
        <v>25</v>
      </c>
      <c r="G8" s="42">
        <v>0.18509</v>
      </c>
      <c r="H8" s="43">
        <v>506</v>
      </c>
      <c r="I8" s="42">
        <v>3.7462</v>
      </c>
      <c r="J8" s="44">
        <v>4444</v>
      </c>
      <c r="K8" s="42">
        <v>32.901000000000003</v>
      </c>
      <c r="L8" s="44">
        <v>8164</v>
      </c>
      <c r="M8" s="42">
        <v>60.442999999999998</v>
      </c>
      <c r="N8" s="44">
        <v>9</v>
      </c>
      <c r="O8" s="42">
        <v>6.6629999999999995E-2</v>
      </c>
      <c r="P8" s="48">
        <v>200</v>
      </c>
      <c r="Q8" s="41">
        <v>1.48071</v>
      </c>
      <c r="R8" s="40">
        <v>263</v>
      </c>
      <c r="S8" s="41">
        <v>1.9471400000000001</v>
      </c>
      <c r="T8" s="25">
        <v>1400</v>
      </c>
      <c r="U8" s="46">
        <v>100</v>
      </c>
    </row>
    <row r="9" spans="1:23" s="24" customFormat="1" ht="15" customHeight="1" x14ac:dyDescent="0.2">
      <c r="A9" s="22" t="s">
        <v>18</v>
      </c>
      <c r="B9" s="65" t="s">
        <v>21</v>
      </c>
      <c r="C9" s="63">
        <v>0</v>
      </c>
      <c r="D9" s="68">
        <v>0</v>
      </c>
      <c r="E9" s="69">
        <v>0</v>
      </c>
      <c r="F9" s="70">
        <v>0</v>
      </c>
      <c r="G9" s="69">
        <v>0</v>
      </c>
      <c r="H9" s="70">
        <v>0</v>
      </c>
      <c r="I9" s="69">
        <v>0</v>
      </c>
      <c r="J9" s="71">
        <v>0</v>
      </c>
      <c r="K9" s="69">
        <v>0</v>
      </c>
      <c r="L9" s="71">
        <v>0</v>
      </c>
      <c r="M9" s="69">
        <v>0</v>
      </c>
      <c r="N9" s="70">
        <v>0</v>
      </c>
      <c r="O9" s="69">
        <v>0</v>
      </c>
      <c r="P9" s="75">
        <v>0</v>
      </c>
      <c r="Q9" s="73">
        <v>0</v>
      </c>
      <c r="R9" s="76">
        <v>0</v>
      </c>
      <c r="S9" s="73">
        <v>0</v>
      </c>
      <c r="T9" s="80">
        <v>503</v>
      </c>
      <c r="U9" s="79">
        <v>100</v>
      </c>
    </row>
    <row r="10" spans="1:23" s="24" customFormat="1" ht="15" customHeight="1" x14ac:dyDescent="0.2">
      <c r="A10" s="22" t="s">
        <v>18</v>
      </c>
      <c r="B10" s="64" t="s">
        <v>22</v>
      </c>
      <c r="C10" s="39">
        <v>2</v>
      </c>
      <c r="D10" s="47">
        <v>0</v>
      </c>
      <c r="E10" s="42">
        <v>0</v>
      </c>
      <c r="F10" s="44">
        <v>0</v>
      </c>
      <c r="G10" s="42">
        <v>0</v>
      </c>
      <c r="H10" s="43">
        <v>1</v>
      </c>
      <c r="I10" s="42">
        <v>50</v>
      </c>
      <c r="J10" s="44">
        <v>0</v>
      </c>
      <c r="K10" s="42">
        <v>0</v>
      </c>
      <c r="L10" s="43">
        <v>1</v>
      </c>
      <c r="M10" s="42">
        <v>50</v>
      </c>
      <c r="N10" s="43">
        <v>0</v>
      </c>
      <c r="O10" s="42">
        <v>0</v>
      </c>
      <c r="P10" s="45">
        <v>0</v>
      </c>
      <c r="Q10" s="41">
        <v>0</v>
      </c>
      <c r="R10" s="47">
        <v>0</v>
      </c>
      <c r="S10" s="41">
        <v>0</v>
      </c>
      <c r="T10" s="25">
        <v>1977</v>
      </c>
      <c r="U10" s="46">
        <v>100</v>
      </c>
    </row>
    <row r="11" spans="1:23" s="24" customFormat="1" ht="15" customHeight="1" x14ac:dyDescent="0.2">
      <c r="A11" s="22" t="s">
        <v>18</v>
      </c>
      <c r="B11" s="65" t="s">
        <v>23</v>
      </c>
      <c r="C11" s="63">
        <v>8965</v>
      </c>
      <c r="D11" s="68">
        <v>20</v>
      </c>
      <c r="E11" s="69">
        <v>0.22309999999999999</v>
      </c>
      <c r="F11" s="71">
        <v>13</v>
      </c>
      <c r="G11" s="69">
        <v>0.14501</v>
      </c>
      <c r="H11" s="70">
        <v>328</v>
      </c>
      <c r="I11" s="69">
        <v>3.6587000000000001</v>
      </c>
      <c r="J11" s="70">
        <v>2731</v>
      </c>
      <c r="K11" s="69">
        <v>30.463000000000001</v>
      </c>
      <c r="L11" s="70">
        <v>5675</v>
      </c>
      <c r="M11" s="69">
        <v>63.302</v>
      </c>
      <c r="N11" s="70">
        <v>7</v>
      </c>
      <c r="O11" s="69">
        <v>7.8079999999999997E-2</v>
      </c>
      <c r="P11" s="75">
        <v>191</v>
      </c>
      <c r="Q11" s="73">
        <v>2.1305100000000001</v>
      </c>
      <c r="R11" s="76">
        <v>203</v>
      </c>
      <c r="S11" s="73">
        <v>2.2643599999999999</v>
      </c>
      <c r="T11" s="80">
        <v>1092</v>
      </c>
      <c r="U11" s="79">
        <v>100</v>
      </c>
    </row>
    <row r="12" spans="1:23" s="24" customFormat="1" ht="15" customHeight="1" x14ac:dyDescent="0.2">
      <c r="A12" s="22" t="s">
        <v>18</v>
      </c>
      <c r="B12" s="64" t="s">
        <v>24</v>
      </c>
      <c r="C12" s="39">
        <v>0</v>
      </c>
      <c r="D12" s="40">
        <v>0</v>
      </c>
      <c r="E12" s="42">
        <v>0</v>
      </c>
      <c r="F12" s="43">
        <v>0</v>
      </c>
      <c r="G12" s="42">
        <v>0</v>
      </c>
      <c r="H12" s="44">
        <v>0</v>
      </c>
      <c r="I12" s="42">
        <v>0</v>
      </c>
      <c r="J12" s="44">
        <v>0</v>
      </c>
      <c r="K12" s="42">
        <v>0</v>
      </c>
      <c r="L12" s="44">
        <v>0</v>
      </c>
      <c r="M12" s="42">
        <v>0</v>
      </c>
      <c r="N12" s="43">
        <v>0</v>
      </c>
      <c r="O12" s="42">
        <v>0</v>
      </c>
      <c r="P12" s="48">
        <v>0</v>
      </c>
      <c r="Q12" s="41">
        <v>0</v>
      </c>
      <c r="R12" s="47">
        <v>0</v>
      </c>
      <c r="S12" s="41">
        <v>0</v>
      </c>
      <c r="T12" s="25">
        <v>10138</v>
      </c>
      <c r="U12" s="46">
        <v>100</v>
      </c>
    </row>
    <row r="13" spans="1:23" s="24" customFormat="1" ht="15" customHeight="1" x14ac:dyDescent="0.2">
      <c r="A13" s="22" t="s">
        <v>18</v>
      </c>
      <c r="B13" s="65" t="s">
        <v>25</v>
      </c>
      <c r="C13" s="63">
        <v>0</v>
      </c>
      <c r="D13" s="68">
        <v>0</v>
      </c>
      <c r="E13" s="69">
        <v>0</v>
      </c>
      <c r="F13" s="71">
        <v>0</v>
      </c>
      <c r="G13" s="69">
        <v>0</v>
      </c>
      <c r="H13" s="70">
        <v>0</v>
      </c>
      <c r="I13" s="69">
        <v>0</v>
      </c>
      <c r="J13" s="71">
        <v>0</v>
      </c>
      <c r="K13" s="69">
        <v>0</v>
      </c>
      <c r="L13" s="70">
        <v>0</v>
      </c>
      <c r="M13" s="69">
        <v>0</v>
      </c>
      <c r="N13" s="70">
        <v>0</v>
      </c>
      <c r="O13" s="69">
        <v>0</v>
      </c>
      <c r="P13" s="72">
        <v>0</v>
      </c>
      <c r="Q13" s="73">
        <v>0</v>
      </c>
      <c r="R13" s="68">
        <v>0</v>
      </c>
      <c r="S13" s="73">
        <v>0</v>
      </c>
      <c r="T13" s="80">
        <v>1868</v>
      </c>
      <c r="U13" s="79">
        <v>100</v>
      </c>
    </row>
    <row r="14" spans="1:23" s="24" customFormat="1" ht="15" customHeight="1" x14ac:dyDescent="0.2">
      <c r="A14" s="22" t="s">
        <v>18</v>
      </c>
      <c r="B14" s="64" t="s">
        <v>26</v>
      </c>
      <c r="C14" s="49">
        <v>0</v>
      </c>
      <c r="D14" s="40">
        <v>0</v>
      </c>
      <c r="E14" s="42">
        <v>0</v>
      </c>
      <c r="F14" s="44">
        <v>0</v>
      </c>
      <c r="G14" s="42">
        <v>0</v>
      </c>
      <c r="H14" s="43">
        <v>0</v>
      </c>
      <c r="I14" s="42">
        <v>0</v>
      </c>
      <c r="J14" s="43">
        <v>0</v>
      </c>
      <c r="K14" s="42">
        <v>0</v>
      </c>
      <c r="L14" s="43">
        <v>0</v>
      </c>
      <c r="M14" s="42">
        <v>0</v>
      </c>
      <c r="N14" s="44">
        <v>0</v>
      </c>
      <c r="O14" s="42">
        <v>0</v>
      </c>
      <c r="P14" s="45">
        <v>0</v>
      </c>
      <c r="Q14" s="41">
        <v>0</v>
      </c>
      <c r="R14" s="47">
        <v>0</v>
      </c>
      <c r="S14" s="41">
        <v>0</v>
      </c>
      <c r="T14" s="25">
        <v>1238</v>
      </c>
      <c r="U14" s="46">
        <v>100</v>
      </c>
    </row>
    <row r="15" spans="1:23" s="24" customFormat="1" ht="15" customHeight="1" x14ac:dyDescent="0.2">
      <c r="A15" s="22" t="s">
        <v>18</v>
      </c>
      <c r="B15" s="65" t="s">
        <v>27</v>
      </c>
      <c r="C15" s="66">
        <v>0</v>
      </c>
      <c r="D15" s="68">
        <v>0</v>
      </c>
      <c r="E15" s="69">
        <v>0</v>
      </c>
      <c r="F15" s="70">
        <v>0</v>
      </c>
      <c r="G15" s="69">
        <v>0</v>
      </c>
      <c r="H15" s="70">
        <v>0</v>
      </c>
      <c r="I15" s="69">
        <v>0</v>
      </c>
      <c r="J15" s="71">
        <v>0</v>
      </c>
      <c r="K15" s="69">
        <v>0</v>
      </c>
      <c r="L15" s="70">
        <v>0</v>
      </c>
      <c r="M15" s="69">
        <v>0</v>
      </c>
      <c r="N15" s="71">
        <v>0</v>
      </c>
      <c r="O15" s="69">
        <v>0</v>
      </c>
      <c r="P15" s="72">
        <v>0</v>
      </c>
      <c r="Q15" s="73">
        <v>0</v>
      </c>
      <c r="R15" s="76">
        <v>0</v>
      </c>
      <c r="S15" s="73">
        <v>0</v>
      </c>
      <c r="T15" s="80">
        <v>235</v>
      </c>
      <c r="U15" s="79">
        <v>100</v>
      </c>
    </row>
    <row r="16" spans="1:23" s="24" customFormat="1" ht="15" customHeight="1" x14ac:dyDescent="0.2">
      <c r="A16" s="22" t="s">
        <v>18</v>
      </c>
      <c r="B16" s="64" t="s">
        <v>28</v>
      </c>
      <c r="C16" s="49">
        <v>5</v>
      </c>
      <c r="D16" s="47">
        <v>0</v>
      </c>
      <c r="E16" s="42">
        <v>0</v>
      </c>
      <c r="F16" s="43">
        <v>0</v>
      </c>
      <c r="G16" s="42">
        <v>0</v>
      </c>
      <c r="H16" s="44">
        <v>0</v>
      </c>
      <c r="I16" s="42">
        <v>0</v>
      </c>
      <c r="J16" s="43">
        <v>5</v>
      </c>
      <c r="K16" s="42">
        <v>100</v>
      </c>
      <c r="L16" s="44">
        <v>0</v>
      </c>
      <c r="M16" s="42">
        <v>0</v>
      </c>
      <c r="N16" s="43">
        <v>0</v>
      </c>
      <c r="O16" s="42">
        <v>0</v>
      </c>
      <c r="P16" s="45">
        <v>0</v>
      </c>
      <c r="Q16" s="41">
        <v>0</v>
      </c>
      <c r="R16" s="40">
        <v>0</v>
      </c>
      <c r="S16" s="41">
        <v>0</v>
      </c>
      <c r="T16" s="25">
        <v>221</v>
      </c>
      <c r="U16" s="46">
        <v>100</v>
      </c>
    </row>
    <row r="17" spans="1:21" s="24" customFormat="1" ht="15" customHeight="1" x14ac:dyDescent="0.2">
      <c r="A17" s="22" t="s">
        <v>18</v>
      </c>
      <c r="B17" s="65" t="s">
        <v>29</v>
      </c>
      <c r="C17" s="63">
        <v>1179</v>
      </c>
      <c r="D17" s="68">
        <v>4</v>
      </c>
      <c r="E17" s="69">
        <v>0.33929999999999999</v>
      </c>
      <c r="F17" s="71">
        <v>1</v>
      </c>
      <c r="G17" s="69">
        <v>8.4820000000000007E-2</v>
      </c>
      <c r="H17" s="70">
        <v>85</v>
      </c>
      <c r="I17" s="69">
        <v>7.2095000000000002</v>
      </c>
      <c r="J17" s="71">
        <v>259</v>
      </c>
      <c r="K17" s="69">
        <v>21.968</v>
      </c>
      <c r="L17" s="71">
        <v>779</v>
      </c>
      <c r="M17" s="69">
        <v>66.072999999999993</v>
      </c>
      <c r="N17" s="71">
        <v>0</v>
      </c>
      <c r="O17" s="69">
        <v>0</v>
      </c>
      <c r="P17" s="75">
        <v>51</v>
      </c>
      <c r="Q17" s="73">
        <v>4.3257000000000003</v>
      </c>
      <c r="R17" s="68">
        <v>18</v>
      </c>
      <c r="S17" s="73">
        <v>1.5267200000000001</v>
      </c>
      <c r="T17" s="80">
        <v>3952</v>
      </c>
      <c r="U17" s="79">
        <v>100</v>
      </c>
    </row>
    <row r="18" spans="1:21" s="24" customFormat="1" ht="15" customHeight="1" x14ac:dyDescent="0.2">
      <c r="A18" s="22" t="s">
        <v>18</v>
      </c>
      <c r="B18" s="64" t="s">
        <v>30</v>
      </c>
      <c r="C18" s="39">
        <v>4843</v>
      </c>
      <c r="D18" s="47">
        <v>6</v>
      </c>
      <c r="E18" s="42">
        <v>0.1239</v>
      </c>
      <c r="F18" s="44">
        <v>5</v>
      </c>
      <c r="G18" s="42">
        <v>0.10324</v>
      </c>
      <c r="H18" s="44">
        <v>197</v>
      </c>
      <c r="I18" s="42">
        <v>4.0677000000000003</v>
      </c>
      <c r="J18" s="44">
        <v>2611</v>
      </c>
      <c r="K18" s="42">
        <v>53.912999999999997</v>
      </c>
      <c r="L18" s="44">
        <v>1894</v>
      </c>
      <c r="M18" s="42">
        <v>39.107999999999997</v>
      </c>
      <c r="N18" s="44">
        <v>2</v>
      </c>
      <c r="O18" s="42">
        <v>4.1300000000000003E-2</v>
      </c>
      <c r="P18" s="45">
        <v>128</v>
      </c>
      <c r="Q18" s="41">
        <v>2.6429900000000002</v>
      </c>
      <c r="R18" s="47">
        <v>73</v>
      </c>
      <c r="S18" s="41">
        <v>1.5073300000000001</v>
      </c>
      <c r="T18" s="25">
        <v>2407</v>
      </c>
      <c r="U18" s="46">
        <v>100</v>
      </c>
    </row>
    <row r="19" spans="1:21" s="24" customFormat="1" ht="15" customHeight="1" x14ac:dyDescent="0.2">
      <c r="A19" s="22" t="s">
        <v>18</v>
      </c>
      <c r="B19" s="65" t="s">
        <v>31</v>
      </c>
      <c r="C19" s="63">
        <v>0</v>
      </c>
      <c r="D19" s="68">
        <v>0</v>
      </c>
      <c r="E19" s="69">
        <v>0</v>
      </c>
      <c r="F19" s="70">
        <v>0</v>
      </c>
      <c r="G19" s="69">
        <v>0</v>
      </c>
      <c r="H19" s="70">
        <v>0</v>
      </c>
      <c r="I19" s="69">
        <v>0</v>
      </c>
      <c r="J19" s="70">
        <v>0</v>
      </c>
      <c r="K19" s="69">
        <v>0</v>
      </c>
      <c r="L19" s="70">
        <v>0</v>
      </c>
      <c r="M19" s="69">
        <v>0</v>
      </c>
      <c r="N19" s="70">
        <v>0</v>
      </c>
      <c r="O19" s="69">
        <v>0</v>
      </c>
      <c r="P19" s="72">
        <v>0</v>
      </c>
      <c r="Q19" s="73">
        <v>0</v>
      </c>
      <c r="R19" s="68">
        <v>0</v>
      </c>
      <c r="S19" s="73">
        <v>0</v>
      </c>
      <c r="T19" s="80">
        <v>290</v>
      </c>
      <c r="U19" s="79">
        <v>100</v>
      </c>
    </row>
    <row r="20" spans="1:21" s="24" customFormat="1" ht="15" customHeight="1" x14ac:dyDescent="0.2">
      <c r="A20" s="22" t="s">
        <v>18</v>
      </c>
      <c r="B20" s="64" t="s">
        <v>32</v>
      </c>
      <c r="C20" s="49">
        <v>5</v>
      </c>
      <c r="D20" s="47">
        <v>0</v>
      </c>
      <c r="E20" s="42">
        <v>0</v>
      </c>
      <c r="F20" s="43">
        <v>0</v>
      </c>
      <c r="G20" s="42">
        <v>0</v>
      </c>
      <c r="H20" s="44">
        <v>0</v>
      </c>
      <c r="I20" s="42">
        <v>0</v>
      </c>
      <c r="J20" s="43">
        <v>0</v>
      </c>
      <c r="K20" s="42">
        <v>0</v>
      </c>
      <c r="L20" s="43">
        <v>5</v>
      </c>
      <c r="M20" s="42">
        <v>100</v>
      </c>
      <c r="N20" s="43">
        <v>0</v>
      </c>
      <c r="O20" s="42">
        <v>0</v>
      </c>
      <c r="P20" s="45">
        <v>0</v>
      </c>
      <c r="Q20" s="41">
        <v>0</v>
      </c>
      <c r="R20" s="47">
        <v>0</v>
      </c>
      <c r="S20" s="41">
        <v>0</v>
      </c>
      <c r="T20" s="25">
        <v>720</v>
      </c>
      <c r="U20" s="46">
        <v>100</v>
      </c>
    </row>
    <row r="21" spans="1:21" s="24" customFormat="1" ht="15" customHeight="1" x14ac:dyDescent="0.2">
      <c r="A21" s="22" t="s">
        <v>18</v>
      </c>
      <c r="B21" s="65" t="s">
        <v>33</v>
      </c>
      <c r="C21" s="63">
        <v>0</v>
      </c>
      <c r="D21" s="76">
        <v>0</v>
      </c>
      <c r="E21" s="69">
        <v>0</v>
      </c>
      <c r="F21" s="70">
        <v>0</v>
      </c>
      <c r="G21" s="69">
        <v>0</v>
      </c>
      <c r="H21" s="71">
        <v>0</v>
      </c>
      <c r="I21" s="69">
        <v>0</v>
      </c>
      <c r="J21" s="70">
        <v>0</v>
      </c>
      <c r="K21" s="69">
        <v>0</v>
      </c>
      <c r="L21" s="70">
        <v>0</v>
      </c>
      <c r="M21" s="69">
        <v>0</v>
      </c>
      <c r="N21" s="70">
        <v>0</v>
      </c>
      <c r="O21" s="69">
        <v>0</v>
      </c>
      <c r="P21" s="75">
        <v>0</v>
      </c>
      <c r="Q21" s="73">
        <v>0</v>
      </c>
      <c r="R21" s="68">
        <v>0</v>
      </c>
      <c r="S21" s="73">
        <v>0</v>
      </c>
      <c r="T21" s="80">
        <v>4081</v>
      </c>
      <c r="U21" s="79">
        <v>100</v>
      </c>
    </row>
    <row r="22" spans="1:21" s="24" customFormat="1" ht="15" customHeight="1" x14ac:dyDescent="0.2">
      <c r="A22" s="22" t="s">
        <v>18</v>
      </c>
      <c r="B22" s="64" t="s">
        <v>34</v>
      </c>
      <c r="C22" s="39">
        <v>51</v>
      </c>
      <c r="D22" s="40">
        <v>0</v>
      </c>
      <c r="E22" s="42">
        <v>0</v>
      </c>
      <c r="F22" s="43">
        <v>0</v>
      </c>
      <c r="G22" s="42">
        <v>0</v>
      </c>
      <c r="H22" s="43">
        <v>5</v>
      </c>
      <c r="I22" s="42">
        <v>9.8039000000000005</v>
      </c>
      <c r="J22" s="44">
        <v>11</v>
      </c>
      <c r="K22" s="42">
        <v>21.568999999999999</v>
      </c>
      <c r="L22" s="44">
        <v>33</v>
      </c>
      <c r="M22" s="42">
        <v>64.706000000000003</v>
      </c>
      <c r="N22" s="44">
        <v>0</v>
      </c>
      <c r="O22" s="42">
        <v>0</v>
      </c>
      <c r="P22" s="48">
        <v>2</v>
      </c>
      <c r="Q22" s="41">
        <v>3.92157</v>
      </c>
      <c r="R22" s="47">
        <v>0</v>
      </c>
      <c r="S22" s="41">
        <v>0</v>
      </c>
      <c r="T22" s="25">
        <v>1879</v>
      </c>
      <c r="U22" s="46">
        <v>100</v>
      </c>
    </row>
    <row r="23" spans="1:21" s="24" customFormat="1" ht="15" customHeight="1" x14ac:dyDescent="0.2">
      <c r="A23" s="22" t="s">
        <v>18</v>
      </c>
      <c r="B23" s="65" t="s">
        <v>35</v>
      </c>
      <c r="C23" s="63">
        <v>0</v>
      </c>
      <c r="D23" s="68">
        <v>0</v>
      </c>
      <c r="E23" s="69">
        <v>0</v>
      </c>
      <c r="F23" s="70">
        <v>0</v>
      </c>
      <c r="G23" s="69">
        <v>0</v>
      </c>
      <c r="H23" s="70">
        <v>0</v>
      </c>
      <c r="I23" s="69">
        <v>0</v>
      </c>
      <c r="J23" s="70">
        <v>0</v>
      </c>
      <c r="K23" s="69">
        <v>0</v>
      </c>
      <c r="L23" s="70">
        <v>0</v>
      </c>
      <c r="M23" s="69">
        <v>0</v>
      </c>
      <c r="N23" s="70">
        <v>0</v>
      </c>
      <c r="O23" s="69">
        <v>0</v>
      </c>
      <c r="P23" s="75">
        <v>0</v>
      </c>
      <c r="Q23" s="73">
        <v>0</v>
      </c>
      <c r="R23" s="76">
        <v>0</v>
      </c>
      <c r="S23" s="73">
        <v>0</v>
      </c>
      <c r="T23" s="80">
        <v>1365</v>
      </c>
      <c r="U23" s="79">
        <v>100</v>
      </c>
    </row>
    <row r="24" spans="1:21" s="24" customFormat="1" ht="15" customHeight="1" x14ac:dyDescent="0.2">
      <c r="A24" s="22" t="s">
        <v>18</v>
      </c>
      <c r="B24" s="64" t="s">
        <v>36</v>
      </c>
      <c r="C24" s="39">
        <v>199</v>
      </c>
      <c r="D24" s="47">
        <v>2</v>
      </c>
      <c r="E24" s="42">
        <v>1.0049999999999999</v>
      </c>
      <c r="F24" s="44">
        <v>0</v>
      </c>
      <c r="G24" s="42">
        <v>0</v>
      </c>
      <c r="H24" s="43">
        <v>8</v>
      </c>
      <c r="I24" s="42">
        <v>4.0201000000000002</v>
      </c>
      <c r="J24" s="44">
        <v>1</v>
      </c>
      <c r="K24" s="42">
        <v>0.503</v>
      </c>
      <c r="L24" s="44">
        <v>177</v>
      </c>
      <c r="M24" s="42">
        <v>88.944999999999993</v>
      </c>
      <c r="N24" s="44">
        <v>0</v>
      </c>
      <c r="O24" s="42">
        <v>0</v>
      </c>
      <c r="P24" s="48">
        <v>11</v>
      </c>
      <c r="Q24" s="41">
        <v>5.5276399999999999</v>
      </c>
      <c r="R24" s="47">
        <v>2</v>
      </c>
      <c r="S24" s="41">
        <v>1.0050300000000001</v>
      </c>
      <c r="T24" s="25">
        <v>1356</v>
      </c>
      <c r="U24" s="46">
        <v>100</v>
      </c>
    </row>
    <row r="25" spans="1:21" s="24" customFormat="1" ht="15" customHeight="1" x14ac:dyDescent="0.2">
      <c r="A25" s="22" t="s">
        <v>18</v>
      </c>
      <c r="B25" s="65" t="s">
        <v>37</v>
      </c>
      <c r="C25" s="66">
        <v>108</v>
      </c>
      <c r="D25" s="68">
        <v>0</v>
      </c>
      <c r="E25" s="69">
        <v>0</v>
      </c>
      <c r="F25" s="70">
        <v>0</v>
      </c>
      <c r="G25" s="69">
        <v>0</v>
      </c>
      <c r="H25" s="70">
        <v>2</v>
      </c>
      <c r="I25" s="69">
        <v>1.8519000000000001</v>
      </c>
      <c r="J25" s="70">
        <v>5</v>
      </c>
      <c r="K25" s="69">
        <v>4.63</v>
      </c>
      <c r="L25" s="71">
        <v>99</v>
      </c>
      <c r="M25" s="69">
        <v>91.667000000000002</v>
      </c>
      <c r="N25" s="70">
        <v>0</v>
      </c>
      <c r="O25" s="69">
        <v>0</v>
      </c>
      <c r="P25" s="75">
        <v>2</v>
      </c>
      <c r="Q25" s="73">
        <v>1.85185</v>
      </c>
      <c r="R25" s="68">
        <v>1</v>
      </c>
      <c r="S25" s="73">
        <v>0.92593000000000003</v>
      </c>
      <c r="T25" s="80">
        <v>1407</v>
      </c>
      <c r="U25" s="79">
        <v>100</v>
      </c>
    </row>
    <row r="26" spans="1:21" s="24" customFormat="1" ht="15" customHeight="1" x14ac:dyDescent="0.2">
      <c r="A26" s="22" t="s">
        <v>18</v>
      </c>
      <c r="B26" s="64" t="s">
        <v>38</v>
      </c>
      <c r="C26" s="39">
        <v>2026</v>
      </c>
      <c r="D26" s="40">
        <v>16</v>
      </c>
      <c r="E26" s="42">
        <v>0.78969999999999996</v>
      </c>
      <c r="F26" s="43">
        <v>1</v>
      </c>
      <c r="G26" s="42">
        <v>4.9360000000000001E-2</v>
      </c>
      <c r="H26" s="43">
        <v>36</v>
      </c>
      <c r="I26" s="42">
        <v>1.7768999999999999</v>
      </c>
      <c r="J26" s="44">
        <v>1085</v>
      </c>
      <c r="K26" s="42">
        <v>53.554000000000002</v>
      </c>
      <c r="L26" s="44">
        <v>829</v>
      </c>
      <c r="M26" s="42">
        <v>40.917999999999999</v>
      </c>
      <c r="N26" s="43">
        <v>4</v>
      </c>
      <c r="O26" s="42">
        <v>0.19742999999999999</v>
      </c>
      <c r="P26" s="48">
        <v>55</v>
      </c>
      <c r="Q26" s="41">
        <v>2.7147100000000002</v>
      </c>
      <c r="R26" s="40">
        <v>9</v>
      </c>
      <c r="S26" s="41">
        <v>0.44423000000000001</v>
      </c>
      <c r="T26" s="25">
        <v>1367</v>
      </c>
      <c r="U26" s="46">
        <v>100</v>
      </c>
    </row>
    <row r="27" spans="1:21" s="24" customFormat="1" ht="15" customHeight="1" x14ac:dyDescent="0.2">
      <c r="A27" s="22" t="s">
        <v>18</v>
      </c>
      <c r="B27" s="65" t="s">
        <v>39</v>
      </c>
      <c r="C27" s="66">
        <v>0</v>
      </c>
      <c r="D27" s="76">
        <v>0</v>
      </c>
      <c r="E27" s="69">
        <v>0</v>
      </c>
      <c r="F27" s="70">
        <v>0</v>
      </c>
      <c r="G27" s="69">
        <v>0</v>
      </c>
      <c r="H27" s="70">
        <v>0</v>
      </c>
      <c r="I27" s="69">
        <v>0</v>
      </c>
      <c r="J27" s="70">
        <v>0</v>
      </c>
      <c r="K27" s="69">
        <v>0</v>
      </c>
      <c r="L27" s="71">
        <v>0</v>
      </c>
      <c r="M27" s="69">
        <v>0</v>
      </c>
      <c r="N27" s="70">
        <v>0</v>
      </c>
      <c r="O27" s="69">
        <v>0</v>
      </c>
      <c r="P27" s="75">
        <v>0</v>
      </c>
      <c r="Q27" s="73">
        <v>0</v>
      </c>
      <c r="R27" s="76">
        <v>0</v>
      </c>
      <c r="S27" s="73">
        <v>0</v>
      </c>
      <c r="T27" s="80">
        <v>589</v>
      </c>
      <c r="U27" s="79">
        <v>100</v>
      </c>
    </row>
    <row r="28" spans="1:21" s="24" customFormat="1" ht="15" customHeight="1" x14ac:dyDescent="0.2">
      <c r="A28" s="22" t="s">
        <v>18</v>
      </c>
      <c r="B28" s="64" t="s">
        <v>40</v>
      </c>
      <c r="C28" s="49">
        <v>0</v>
      </c>
      <c r="D28" s="47">
        <v>0</v>
      </c>
      <c r="E28" s="42">
        <v>0</v>
      </c>
      <c r="F28" s="44">
        <v>0</v>
      </c>
      <c r="G28" s="42">
        <v>0</v>
      </c>
      <c r="H28" s="44">
        <v>0</v>
      </c>
      <c r="I28" s="42">
        <v>0</v>
      </c>
      <c r="J28" s="44">
        <v>0</v>
      </c>
      <c r="K28" s="42">
        <v>0</v>
      </c>
      <c r="L28" s="43">
        <v>0</v>
      </c>
      <c r="M28" s="42">
        <v>0</v>
      </c>
      <c r="N28" s="44">
        <v>0</v>
      </c>
      <c r="O28" s="42">
        <v>0</v>
      </c>
      <c r="P28" s="45">
        <v>0</v>
      </c>
      <c r="Q28" s="41">
        <v>0</v>
      </c>
      <c r="R28" s="40">
        <v>0</v>
      </c>
      <c r="S28" s="41">
        <v>0</v>
      </c>
      <c r="T28" s="25">
        <v>1434</v>
      </c>
      <c r="U28" s="46">
        <v>100</v>
      </c>
    </row>
    <row r="29" spans="1:21" s="24" customFormat="1" ht="15" customHeight="1" x14ac:dyDescent="0.2">
      <c r="A29" s="22" t="s">
        <v>18</v>
      </c>
      <c r="B29" s="65" t="s">
        <v>41</v>
      </c>
      <c r="C29" s="63">
        <v>0</v>
      </c>
      <c r="D29" s="68">
        <v>0</v>
      </c>
      <c r="E29" s="69">
        <v>0</v>
      </c>
      <c r="F29" s="70">
        <v>0</v>
      </c>
      <c r="G29" s="69">
        <v>0</v>
      </c>
      <c r="H29" s="71">
        <v>0</v>
      </c>
      <c r="I29" s="69">
        <v>0</v>
      </c>
      <c r="J29" s="70">
        <v>0</v>
      </c>
      <c r="K29" s="69">
        <v>0</v>
      </c>
      <c r="L29" s="71">
        <v>0</v>
      </c>
      <c r="M29" s="69">
        <v>0</v>
      </c>
      <c r="N29" s="70">
        <v>0</v>
      </c>
      <c r="O29" s="69">
        <v>0</v>
      </c>
      <c r="P29" s="75">
        <v>0</v>
      </c>
      <c r="Q29" s="73">
        <v>0</v>
      </c>
      <c r="R29" s="68">
        <v>0</v>
      </c>
      <c r="S29" s="73">
        <v>0</v>
      </c>
      <c r="T29" s="80">
        <v>1873</v>
      </c>
      <c r="U29" s="79">
        <v>100</v>
      </c>
    </row>
    <row r="30" spans="1:21" s="24" customFormat="1" ht="15" customHeight="1" x14ac:dyDescent="0.2">
      <c r="A30" s="22" t="s">
        <v>18</v>
      </c>
      <c r="B30" s="64" t="s">
        <v>42</v>
      </c>
      <c r="C30" s="39">
        <v>1</v>
      </c>
      <c r="D30" s="47">
        <v>0</v>
      </c>
      <c r="E30" s="42">
        <v>0</v>
      </c>
      <c r="F30" s="43">
        <v>0</v>
      </c>
      <c r="G30" s="42">
        <v>0</v>
      </c>
      <c r="H30" s="44">
        <v>0</v>
      </c>
      <c r="I30" s="42">
        <v>0</v>
      </c>
      <c r="J30" s="44">
        <v>0</v>
      </c>
      <c r="K30" s="42">
        <v>0</v>
      </c>
      <c r="L30" s="44">
        <v>1</v>
      </c>
      <c r="M30" s="42">
        <v>100</v>
      </c>
      <c r="N30" s="44">
        <v>0</v>
      </c>
      <c r="O30" s="42">
        <v>0</v>
      </c>
      <c r="P30" s="45">
        <v>0</v>
      </c>
      <c r="Q30" s="41">
        <v>0</v>
      </c>
      <c r="R30" s="40">
        <v>0</v>
      </c>
      <c r="S30" s="41">
        <v>0</v>
      </c>
      <c r="T30" s="25">
        <v>3616</v>
      </c>
      <c r="U30" s="46">
        <v>100</v>
      </c>
    </row>
    <row r="31" spans="1:21" s="24" customFormat="1" ht="15" customHeight="1" x14ac:dyDescent="0.2">
      <c r="A31" s="22" t="s">
        <v>18</v>
      </c>
      <c r="B31" s="65" t="s">
        <v>43</v>
      </c>
      <c r="C31" s="66">
        <v>3</v>
      </c>
      <c r="D31" s="68">
        <v>0</v>
      </c>
      <c r="E31" s="69">
        <v>0</v>
      </c>
      <c r="F31" s="71">
        <v>0</v>
      </c>
      <c r="G31" s="69">
        <v>0</v>
      </c>
      <c r="H31" s="70">
        <v>0</v>
      </c>
      <c r="I31" s="69">
        <v>0</v>
      </c>
      <c r="J31" s="71">
        <v>1</v>
      </c>
      <c r="K31" s="69">
        <v>33.332999999999998</v>
      </c>
      <c r="L31" s="70">
        <v>2</v>
      </c>
      <c r="M31" s="69">
        <v>66.667000000000002</v>
      </c>
      <c r="N31" s="70">
        <v>0</v>
      </c>
      <c r="O31" s="69">
        <v>0</v>
      </c>
      <c r="P31" s="72">
        <v>0</v>
      </c>
      <c r="Q31" s="73">
        <v>0</v>
      </c>
      <c r="R31" s="68">
        <v>0</v>
      </c>
      <c r="S31" s="73">
        <v>0</v>
      </c>
      <c r="T31" s="80">
        <v>2170</v>
      </c>
      <c r="U31" s="79">
        <v>99.953999999999994</v>
      </c>
    </row>
    <row r="32" spans="1:21" s="24" customFormat="1" ht="15" customHeight="1" x14ac:dyDescent="0.2">
      <c r="A32" s="22" t="s">
        <v>18</v>
      </c>
      <c r="B32" s="64" t="s">
        <v>44</v>
      </c>
      <c r="C32" s="39">
        <v>20266</v>
      </c>
      <c r="D32" s="40">
        <v>63</v>
      </c>
      <c r="E32" s="42">
        <v>0.31090000000000001</v>
      </c>
      <c r="F32" s="44">
        <v>19</v>
      </c>
      <c r="G32" s="42">
        <v>9.375E-2</v>
      </c>
      <c r="H32" s="44">
        <v>286</v>
      </c>
      <c r="I32" s="42">
        <v>1.4112</v>
      </c>
      <c r="J32" s="44">
        <v>13950</v>
      </c>
      <c r="K32" s="42">
        <v>68.834999999999994</v>
      </c>
      <c r="L32" s="43">
        <v>5846</v>
      </c>
      <c r="M32" s="42">
        <v>28.846</v>
      </c>
      <c r="N32" s="43">
        <v>2</v>
      </c>
      <c r="O32" s="42">
        <v>9.8700000000000003E-3</v>
      </c>
      <c r="P32" s="48">
        <v>100</v>
      </c>
      <c r="Q32" s="41">
        <v>0.49343999999999999</v>
      </c>
      <c r="R32" s="47">
        <v>218</v>
      </c>
      <c r="S32" s="41">
        <v>1.07569</v>
      </c>
      <c r="T32" s="25">
        <v>978</v>
      </c>
      <c r="U32" s="46">
        <v>100</v>
      </c>
    </row>
    <row r="33" spans="1:21" s="24" customFormat="1" ht="15" customHeight="1" x14ac:dyDescent="0.2">
      <c r="A33" s="22" t="s">
        <v>18</v>
      </c>
      <c r="B33" s="65" t="s">
        <v>45</v>
      </c>
      <c r="C33" s="63">
        <v>2701</v>
      </c>
      <c r="D33" s="76">
        <v>2</v>
      </c>
      <c r="E33" s="69">
        <v>7.3999999999999996E-2</v>
      </c>
      <c r="F33" s="70">
        <v>2</v>
      </c>
      <c r="G33" s="69">
        <v>7.4050000000000005E-2</v>
      </c>
      <c r="H33" s="71">
        <v>155</v>
      </c>
      <c r="I33" s="69">
        <v>5.7385999999999999</v>
      </c>
      <c r="J33" s="70">
        <v>591</v>
      </c>
      <c r="K33" s="69">
        <v>21.881</v>
      </c>
      <c r="L33" s="70">
        <v>1885</v>
      </c>
      <c r="M33" s="69">
        <v>69.789000000000001</v>
      </c>
      <c r="N33" s="71">
        <v>23</v>
      </c>
      <c r="O33" s="69">
        <v>0.85153999999999996</v>
      </c>
      <c r="P33" s="75">
        <v>43</v>
      </c>
      <c r="Q33" s="73">
        <v>1.5920000000000001</v>
      </c>
      <c r="R33" s="76">
        <v>74</v>
      </c>
      <c r="S33" s="73">
        <v>2.7397300000000002</v>
      </c>
      <c r="T33" s="80">
        <v>2372</v>
      </c>
      <c r="U33" s="79">
        <v>100</v>
      </c>
    </row>
    <row r="34" spans="1:21" s="24" customFormat="1" ht="15" customHeight="1" x14ac:dyDescent="0.2">
      <c r="A34" s="22" t="s">
        <v>18</v>
      </c>
      <c r="B34" s="64" t="s">
        <v>46</v>
      </c>
      <c r="C34" s="49">
        <v>0</v>
      </c>
      <c r="D34" s="40">
        <v>0</v>
      </c>
      <c r="E34" s="42">
        <v>0</v>
      </c>
      <c r="F34" s="44">
        <v>0</v>
      </c>
      <c r="G34" s="42">
        <v>0</v>
      </c>
      <c r="H34" s="43">
        <v>0</v>
      </c>
      <c r="I34" s="42">
        <v>0</v>
      </c>
      <c r="J34" s="44">
        <v>0</v>
      </c>
      <c r="K34" s="42">
        <v>0</v>
      </c>
      <c r="L34" s="43">
        <v>0</v>
      </c>
      <c r="M34" s="42">
        <v>0</v>
      </c>
      <c r="N34" s="43">
        <v>0</v>
      </c>
      <c r="O34" s="42">
        <v>0</v>
      </c>
      <c r="P34" s="45">
        <v>0</v>
      </c>
      <c r="Q34" s="41">
        <v>0</v>
      </c>
      <c r="R34" s="47">
        <v>0</v>
      </c>
      <c r="S34" s="41">
        <v>0</v>
      </c>
      <c r="T34" s="25">
        <v>825</v>
      </c>
      <c r="U34" s="46">
        <v>100</v>
      </c>
    </row>
    <row r="35" spans="1:21" s="24" customFormat="1" ht="15" customHeight="1" x14ac:dyDescent="0.2">
      <c r="A35" s="22" t="s">
        <v>18</v>
      </c>
      <c r="B35" s="65" t="s">
        <v>47</v>
      </c>
      <c r="C35" s="66">
        <v>0</v>
      </c>
      <c r="D35" s="76">
        <v>0</v>
      </c>
      <c r="E35" s="69">
        <v>0</v>
      </c>
      <c r="F35" s="70">
        <v>0</v>
      </c>
      <c r="G35" s="69">
        <v>0</v>
      </c>
      <c r="H35" s="71">
        <v>0</v>
      </c>
      <c r="I35" s="69">
        <v>0</v>
      </c>
      <c r="J35" s="70">
        <v>0</v>
      </c>
      <c r="K35" s="69">
        <v>0</v>
      </c>
      <c r="L35" s="71">
        <v>0</v>
      </c>
      <c r="M35" s="69">
        <v>0</v>
      </c>
      <c r="N35" s="70">
        <v>0</v>
      </c>
      <c r="O35" s="69">
        <v>0</v>
      </c>
      <c r="P35" s="75">
        <v>0</v>
      </c>
      <c r="Q35" s="73">
        <v>0</v>
      </c>
      <c r="R35" s="76">
        <v>0</v>
      </c>
      <c r="S35" s="73">
        <v>0</v>
      </c>
      <c r="T35" s="80">
        <v>1064</v>
      </c>
      <c r="U35" s="79">
        <v>100</v>
      </c>
    </row>
    <row r="36" spans="1:21" s="24" customFormat="1" ht="15" customHeight="1" x14ac:dyDescent="0.2">
      <c r="A36" s="22" t="s">
        <v>18</v>
      </c>
      <c r="B36" s="64" t="s">
        <v>48</v>
      </c>
      <c r="C36" s="49">
        <v>0</v>
      </c>
      <c r="D36" s="47">
        <v>0</v>
      </c>
      <c r="E36" s="42">
        <v>0</v>
      </c>
      <c r="F36" s="44">
        <v>0</v>
      </c>
      <c r="G36" s="42">
        <v>0</v>
      </c>
      <c r="H36" s="44">
        <v>0</v>
      </c>
      <c r="I36" s="42">
        <v>0</v>
      </c>
      <c r="J36" s="43">
        <v>0</v>
      </c>
      <c r="K36" s="42">
        <v>0</v>
      </c>
      <c r="L36" s="43">
        <v>0</v>
      </c>
      <c r="M36" s="42">
        <v>0</v>
      </c>
      <c r="N36" s="44">
        <v>0</v>
      </c>
      <c r="O36" s="42">
        <v>0</v>
      </c>
      <c r="P36" s="48">
        <v>0</v>
      </c>
      <c r="Q36" s="41">
        <v>0</v>
      </c>
      <c r="R36" s="47">
        <v>0</v>
      </c>
      <c r="S36" s="41">
        <v>0</v>
      </c>
      <c r="T36" s="25">
        <v>658</v>
      </c>
      <c r="U36" s="46">
        <v>100</v>
      </c>
    </row>
    <row r="37" spans="1:21" s="24" customFormat="1" ht="15" customHeight="1" x14ac:dyDescent="0.2">
      <c r="A37" s="22" t="s">
        <v>18</v>
      </c>
      <c r="B37" s="65" t="s">
        <v>49</v>
      </c>
      <c r="C37" s="63">
        <v>0</v>
      </c>
      <c r="D37" s="68">
        <v>0</v>
      </c>
      <c r="E37" s="69">
        <v>0</v>
      </c>
      <c r="F37" s="70">
        <v>0</v>
      </c>
      <c r="G37" s="69">
        <v>0</v>
      </c>
      <c r="H37" s="70">
        <v>0</v>
      </c>
      <c r="I37" s="69">
        <v>0</v>
      </c>
      <c r="J37" s="70">
        <v>0</v>
      </c>
      <c r="K37" s="69">
        <v>0</v>
      </c>
      <c r="L37" s="70">
        <v>0</v>
      </c>
      <c r="M37" s="69">
        <v>0</v>
      </c>
      <c r="N37" s="71">
        <v>0</v>
      </c>
      <c r="O37" s="69">
        <v>0</v>
      </c>
      <c r="P37" s="75">
        <v>0</v>
      </c>
      <c r="Q37" s="73">
        <v>0</v>
      </c>
      <c r="R37" s="76">
        <v>0</v>
      </c>
      <c r="S37" s="73">
        <v>0</v>
      </c>
      <c r="T37" s="80">
        <v>483</v>
      </c>
      <c r="U37" s="79">
        <v>100</v>
      </c>
    </row>
    <row r="38" spans="1:21" s="24" customFormat="1" ht="15" customHeight="1" x14ac:dyDescent="0.2">
      <c r="A38" s="22" t="s">
        <v>18</v>
      </c>
      <c r="B38" s="64" t="s">
        <v>50</v>
      </c>
      <c r="C38" s="39">
        <v>0</v>
      </c>
      <c r="D38" s="40">
        <v>0</v>
      </c>
      <c r="E38" s="42">
        <v>0</v>
      </c>
      <c r="F38" s="44">
        <v>0</v>
      </c>
      <c r="G38" s="42">
        <v>0</v>
      </c>
      <c r="H38" s="44">
        <v>0</v>
      </c>
      <c r="I38" s="42">
        <v>0</v>
      </c>
      <c r="J38" s="44">
        <v>0</v>
      </c>
      <c r="K38" s="42">
        <v>0</v>
      </c>
      <c r="L38" s="44">
        <v>0</v>
      </c>
      <c r="M38" s="42">
        <v>0</v>
      </c>
      <c r="N38" s="44">
        <v>0</v>
      </c>
      <c r="O38" s="42">
        <v>0</v>
      </c>
      <c r="P38" s="45">
        <v>0</v>
      </c>
      <c r="Q38" s="41">
        <v>0</v>
      </c>
      <c r="R38" s="47">
        <v>0</v>
      </c>
      <c r="S38" s="41">
        <v>0</v>
      </c>
      <c r="T38" s="25">
        <v>2577</v>
      </c>
      <c r="U38" s="46">
        <v>100</v>
      </c>
    </row>
    <row r="39" spans="1:21" s="24" customFormat="1" ht="15" customHeight="1" x14ac:dyDescent="0.2">
      <c r="A39" s="22" t="s">
        <v>18</v>
      </c>
      <c r="B39" s="65" t="s">
        <v>51</v>
      </c>
      <c r="C39" s="63">
        <v>0</v>
      </c>
      <c r="D39" s="76">
        <v>0</v>
      </c>
      <c r="E39" s="69">
        <v>0</v>
      </c>
      <c r="F39" s="70">
        <v>0</v>
      </c>
      <c r="G39" s="69">
        <v>0</v>
      </c>
      <c r="H39" s="71">
        <v>0</v>
      </c>
      <c r="I39" s="69">
        <v>0</v>
      </c>
      <c r="J39" s="70">
        <v>0</v>
      </c>
      <c r="K39" s="69">
        <v>0</v>
      </c>
      <c r="L39" s="71">
        <v>0</v>
      </c>
      <c r="M39" s="69">
        <v>0</v>
      </c>
      <c r="N39" s="70">
        <v>0</v>
      </c>
      <c r="O39" s="69">
        <v>0</v>
      </c>
      <c r="P39" s="75">
        <v>0</v>
      </c>
      <c r="Q39" s="73">
        <v>0</v>
      </c>
      <c r="R39" s="68">
        <v>0</v>
      </c>
      <c r="S39" s="73">
        <v>0</v>
      </c>
      <c r="T39" s="80">
        <v>880</v>
      </c>
      <c r="U39" s="79">
        <v>100</v>
      </c>
    </row>
    <row r="40" spans="1:21" s="24" customFormat="1" ht="15" customHeight="1" x14ac:dyDescent="0.2">
      <c r="A40" s="22" t="s">
        <v>18</v>
      </c>
      <c r="B40" s="64" t="s">
        <v>52</v>
      </c>
      <c r="C40" s="49">
        <v>1</v>
      </c>
      <c r="D40" s="40">
        <v>0</v>
      </c>
      <c r="E40" s="42">
        <v>0</v>
      </c>
      <c r="F40" s="44">
        <v>0</v>
      </c>
      <c r="G40" s="42">
        <v>0</v>
      </c>
      <c r="H40" s="44">
        <v>0</v>
      </c>
      <c r="I40" s="42">
        <v>0</v>
      </c>
      <c r="J40" s="43">
        <v>0</v>
      </c>
      <c r="K40" s="42">
        <v>0</v>
      </c>
      <c r="L40" s="43">
        <v>1</v>
      </c>
      <c r="M40" s="42">
        <v>100</v>
      </c>
      <c r="N40" s="44">
        <v>0</v>
      </c>
      <c r="O40" s="42">
        <v>0</v>
      </c>
      <c r="P40" s="45">
        <v>0</v>
      </c>
      <c r="Q40" s="41">
        <v>0</v>
      </c>
      <c r="R40" s="47">
        <v>0</v>
      </c>
      <c r="S40" s="41">
        <v>0</v>
      </c>
      <c r="T40" s="25">
        <v>4916</v>
      </c>
      <c r="U40" s="46">
        <v>100</v>
      </c>
    </row>
    <row r="41" spans="1:21" s="24" customFormat="1" ht="15" customHeight="1" x14ac:dyDescent="0.2">
      <c r="A41" s="22" t="s">
        <v>18</v>
      </c>
      <c r="B41" s="65" t="s">
        <v>53</v>
      </c>
      <c r="C41" s="63">
        <v>21</v>
      </c>
      <c r="D41" s="76">
        <v>1</v>
      </c>
      <c r="E41" s="69">
        <v>4.7618999999999998</v>
      </c>
      <c r="F41" s="70">
        <v>0</v>
      </c>
      <c r="G41" s="69">
        <v>0</v>
      </c>
      <c r="H41" s="70">
        <v>0</v>
      </c>
      <c r="I41" s="69">
        <v>0</v>
      </c>
      <c r="J41" s="70">
        <v>3</v>
      </c>
      <c r="K41" s="69">
        <v>14.286</v>
      </c>
      <c r="L41" s="71">
        <v>17</v>
      </c>
      <c r="M41" s="69">
        <v>80.951999999999998</v>
      </c>
      <c r="N41" s="71">
        <v>0</v>
      </c>
      <c r="O41" s="69">
        <v>0</v>
      </c>
      <c r="P41" s="72">
        <v>0</v>
      </c>
      <c r="Q41" s="73">
        <v>0</v>
      </c>
      <c r="R41" s="68">
        <v>0</v>
      </c>
      <c r="S41" s="73">
        <v>0</v>
      </c>
      <c r="T41" s="80">
        <v>2618</v>
      </c>
      <c r="U41" s="79">
        <v>100</v>
      </c>
    </row>
    <row r="42" spans="1:21" s="24" customFormat="1" ht="15" customHeight="1" x14ac:dyDescent="0.2">
      <c r="A42" s="22" t="s">
        <v>18</v>
      </c>
      <c r="B42" s="64" t="s">
        <v>54</v>
      </c>
      <c r="C42" s="49">
        <v>0</v>
      </c>
      <c r="D42" s="40">
        <v>0</v>
      </c>
      <c r="E42" s="42">
        <v>0</v>
      </c>
      <c r="F42" s="44">
        <v>0</v>
      </c>
      <c r="G42" s="42">
        <v>0</v>
      </c>
      <c r="H42" s="44">
        <v>0</v>
      </c>
      <c r="I42" s="42">
        <v>0</v>
      </c>
      <c r="J42" s="43">
        <v>0</v>
      </c>
      <c r="K42" s="42">
        <v>0</v>
      </c>
      <c r="L42" s="43">
        <v>0</v>
      </c>
      <c r="M42" s="42">
        <v>0</v>
      </c>
      <c r="N42" s="43">
        <v>0</v>
      </c>
      <c r="O42" s="42">
        <v>0</v>
      </c>
      <c r="P42" s="45">
        <v>0</v>
      </c>
      <c r="Q42" s="41">
        <v>0</v>
      </c>
      <c r="R42" s="47">
        <v>0</v>
      </c>
      <c r="S42" s="41">
        <v>0</v>
      </c>
      <c r="T42" s="25">
        <v>481</v>
      </c>
      <c r="U42" s="46">
        <v>100</v>
      </c>
    </row>
    <row r="43" spans="1:21" s="24" customFormat="1" ht="15" customHeight="1" x14ac:dyDescent="0.2">
      <c r="A43" s="22" t="s">
        <v>18</v>
      </c>
      <c r="B43" s="65" t="s">
        <v>55</v>
      </c>
      <c r="C43" s="63">
        <v>77</v>
      </c>
      <c r="D43" s="68">
        <v>0</v>
      </c>
      <c r="E43" s="69">
        <v>0</v>
      </c>
      <c r="F43" s="70">
        <v>0</v>
      </c>
      <c r="G43" s="69">
        <v>0</v>
      </c>
      <c r="H43" s="71">
        <v>1</v>
      </c>
      <c r="I43" s="69">
        <v>1.2987</v>
      </c>
      <c r="J43" s="70">
        <v>0</v>
      </c>
      <c r="K43" s="69">
        <v>0</v>
      </c>
      <c r="L43" s="70">
        <v>76</v>
      </c>
      <c r="M43" s="69">
        <v>98.700999999999993</v>
      </c>
      <c r="N43" s="70">
        <v>0</v>
      </c>
      <c r="O43" s="69">
        <v>0</v>
      </c>
      <c r="P43" s="72">
        <v>0</v>
      </c>
      <c r="Q43" s="73">
        <v>0</v>
      </c>
      <c r="R43" s="76">
        <v>0</v>
      </c>
      <c r="S43" s="73">
        <v>0</v>
      </c>
      <c r="T43" s="80">
        <v>3631</v>
      </c>
      <c r="U43" s="79">
        <v>100</v>
      </c>
    </row>
    <row r="44" spans="1:21" s="24" customFormat="1" ht="15" customHeight="1" x14ac:dyDescent="0.2">
      <c r="A44" s="22" t="s">
        <v>18</v>
      </c>
      <c r="B44" s="64" t="s">
        <v>56</v>
      </c>
      <c r="C44" s="39">
        <v>4571</v>
      </c>
      <c r="D44" s="40">
        <v>963</v>
      </c>
      <c r="E44" s="42">
        <v>21.067599999999999</v>
      </c>
      <c r="F44" s="43">
        <v>5</v>
      </c>
      <c r="G44" s="42">
        <v>0.10939</v>
      </c>
      <c r="H44" s="44">
        <v>231</v>
      </c>
      <c r="I44" s="42">
        <v>5.0536000000000003</v>
      </c>
      <c r="J44" s="44">
        <v>297</v>
      </c>
      <c r="K44" s="42">
        <v>6.4969999999999999</v>
      </c>
      <c r="L44" s="44">
        <v>2795</v>
      </c>
      <c r="M44" s="42">
        <v>61.146000000000001</v>
      </c>
      <c r="N44" s="43">
        <v>2</v>
      </c>
      <c r="O44" s="42">
        <v>4.3749999999999997E-2</v>
      </c>
      <c r="P44" s="48">
        <v>278</v>
      </c>
      <c r="Q44" s="41">
        <v>6.0818199999999996</v>
      </c>
      <c r="R44" s="47">
        <v>77</v>
      </c>
      <c r="S44" s="41">
        <v>1.6845300000000001</v>
      </c>
      <c r="T44" s="25">
        <v>1815</v>
      </c>
      <c r="U44" s="46">
        <v>100</v>
      </c>
    </row>
    <row r="45" spans="1:21" s="24" customFormat="1" ht="15" customHeight="1" x14ac:dyDescent="0.2">
      <c r="A45" s="22" t="s">
        <v>18</v>
      </c>
      <c r="B45" s="65" t="s">
        <v>57</v>
      </c>
      <c r="C45" s="63">
        <v>0</v>
      </c>
      <c r="D45" s="76">
        <v>0</v>
      </c>
      <c r="E45" s="69">
        <v>0</v>
      </c>
      <c r="F45" s="70">
        <v>0</v>
      </c>
      <c r="G45" s="69">
        <v>0</v>
      </c>
      <c r="H45" s="71">
        <v>0</v>
      </c>
      <c r="I45" s="69">
        <v>0</v>
      </c>
      <c r="J45" s="70">
        <v>0</v>
      </c>
      <c r="K45" s="69">
        <v>0</v>
      </c>
      <c r="L45" s="71">
        <v>0</v>
      </c>
      <c r="M45" s="69">
        <v>0</v>
      </c>
      <c r="N45" s="70">
        <v>0</v>
      </c>
      <c r="O45" s="69">
        <v>0</v>
      </c>
      <c r="P45" s="72">
        <v>0</v>
      </c>
      <c r="Q45" s="73">
        <v>0</v>
      </c>
      <c r="R45" s="68">
        <v>0</v>
      </c>
      <c r="S45" s="73">
        <v>0</v>
      </c>
      <c r="T45" s="80">
        <v>1283</v>
      </c>
      <c r="U45" s="79">
        <v>100</v>
      </c>
    </row>
    <row r="46" spans="1:21" s="24" customFormat="1" ht="15" customHeight="1" x14ac:dyDescent="0.2">
      <c r="A46" s="22" t="s">
        <v>18</v>
      </c>
      <c r="B46" s="64" t="s">
        <v>58</v>
      </c>
      <c r="C46" s="39">
        <v>0</v>
      </c>
      <c r="D46" s="40">
        <v>0</v>
      </c>
      <c r="E46" s="42">
        <v>0</v>
      </c>
      <c r="F46" s="44">
        <v>0</v>
      </c>
      <c r="G46" s="42">
        <v>0</v>
      </c>
      <c r="H46" s="44">
        <v>0</v>
      </c>
      <c r="I46" s="42">
        <v>0</v>
      </c>
      <c r="J46" s="44">
        <v>0</v>
      </c>
      <c r="K46" s="42">
        <v>0</v>
      </c>
      <c r="L46" s="43">
        <v>0</v>
      </c>
      <c r="M46" s="42">
        <v>0</v>
      </c>
      <c r="N46" s="43">
        <v>0</v>
      </c>
      <c r="O46" s="42">
        <v>0</v>
      </c>
      <c r="P46" s="48">
        <v>0</v>
      </c>
      <c r="Q46" s="41">
        <v>0</v>
      </c>
      <c r="R46" s="40">
        <v>0</v>
      </c>
      <c r="S46" s="41">
        <v>0</v>
      </c>
      <c r="T46" s="25">
        <v>3027</v>
      </c>
      <c r="U46" s="46">
        <v>100</v>
      </c>
    </row>
    <row r="47" spans="1:21" s="24" customFormat="1" ht="15" customHeight="1" x14ac:dyDescent="0.2">
      <c r="A47" s="22" t="s">
        <v>18</v>
      </c>
      <c r="B47" s="65" t="s">
        <v>59</v>
      </c>
      <c r="C47" s="66">
        <v>0</v>
      </c>
      <c r="D47" s="68">
        <v>0</v>
      </c>
      <c r="E47" s="69">
        <v>0</v>
      </c>
      <c r="F47" s="71">
        <v>0</v>
      </c>
      <c r="G47" s="69">
        <v>0</v>
      </c>
      <c r="H47" s="71">
        <v>0</v>
      </c>
      <c r="I47" s="69">
        <v>0</v>
      </c>
      <c r="J47" s="71">
        <v>0</v>
      </c>
      <c r="K47" s="69">
        <v>0</v>
      </c>
      <c r="L47" s="71">
        <v>0</v>
      </c>
      <c r="M47" s="69">
        <v>0</v>
      </c>
      <c r="N47" s="70">
        <v>0</v>
      </c>
      <c r="O47" s="69">
        <v>0</v>
      </c>
      <c r="P47" s="72">
        <v>0</v>
      </c>
      <c r="Q47" s="73">
        <v>0</v>
      </c>
      <c r="R47" s="76">
        <v>0</v>
      </c>
      <c r="S47" s="73">
        <v>0</v>
      </c>
      <c r="T47" s="80">
        <v>308</v>
      </c>
      <c r="U47" s="79">
        <v>100</v>
      </c>
    </row>
    <row r="48" spans="1:21" s="24" customFormat="1" ht="15" customHeight="1" x14ac:dyDescent="0.2">
      <c r="A48" s="22" t="s">
        <v>18</v>
      </c>
      <c r="B48" s="64" t="s">
        <v>60</v>
      </c>
      <c r="C48" s="39">
        <v>31</v>
      </c>
      <c r="D48" s="47">
        <v>0</v>
      </c>
      <c r="E48" s="42">
        <v>0</v>
      </c>
      <c r="F48" s="44">
        <v>0</v>
      </c>
      <c r="G48" s="42">
        <v>0</v>
      </c>
      <c r="H48" s="43">
        <v>1</v>
      </c>
      <c r="I48" s="42">
        <v>3.2258</v>
      </c>
      <c r="J48" s="44">
        <v>8</v>
      </c>
      <c r="K48" s="42">
        <v>25.806000000000001</v>
      </c>
      <c r="L48" s="44">
        <v>21</v>
      </c>
      <c r="M48" s="42">
        <v>67.742000000000004</v>
      </c>
      <c r="N48" s="43">
        <v>0</v>
      </c>
      <c r="O48" s="42">
        <v>0</v>
      </c>
      <c r="P48" s="48">
        <v>1</v>
      </c>
      <c r="Q48" s="41">
        <v>3.2258100000000001</v>
      </c>
      <c r="R48" s="47">
        <v>2</v>
      </c>
      <c r="S48" s="41">
        <v>6.4516099999999996</v>
      </c>
      <c r="T48" s="25">
        <v>1236</v>
      </c>
      <c r="U48" s="46">
        <v>100</v>
      </c>
    </row>
    <row r="49" spans="1:23" s="24" customFormat="1" ht="15" customHeight="1" x14ac:dyDescent="0.2">
      <c r="A49" s="22" t="s">
        <v>18</v>
      </c>
      <c r="B49" s="65" t="s">
        <v>61</v>
      </c>
      <c r="C49" s="66">
        <v>0</v>
      </c>
      <c r="D49" s="68">
        <v>0</v>
      </c>
      <c r="E49" s="69">
        <v>0</v>
      </c>
      <c r="F49" s="70">
        <v>0</v>
      </c>
      <c r="G49" s="69">
        <v>0</v>
      </c>
      <c r="H49" s="70">
        <v>0</v>
      </c>
      <c r="I49" s="69">
        <v>0</v>
      </c>
      <c r="J49" s="70">
        <v>0</v>
      </c>
      <c r="K49" s="69">
        <v>0</v>
      </c>
      <c r="L49" s="71">
        <v>0</v>
      </c>
      <c r="M49" s="69">
        <v>0</v>
      </c>
      <c r="N49" s="71">
        <v>0</v>
      </c>
      <c r="O49" s="69">
        <v>0</v>
      </c>
      <c r="P49" s="72">
        <v>0</v>
      </c>
      <c r="Q49" s="73">
        <v>0</v>
      </c>
      <c r="R49" s="76">
        <v>0</v>
      </c>
      <c r="S49" s="73">
        <v>0</v>
      </c>
      <c r="T49" s="80">
        <v>688</v>
      </c>
      <c r="U49" s="79">
        <v>100</v>
      </c>
    </row>
    <row r="50" spans="1:23" s="24" customFormat="1" ht="15" customHeight="1" x14ac:dyDescent="0.2">
      <c r="A50" s="22" t="s">
        <v>18</v>
      </c>
      <c r="B50" s="64" t="s">
        <v>62</v>
      </c>
      <c r="C50" s="39">
        <v>4319</v>
      </c>
      <c r="D50" s="40">
        <v>7</v>
      </c>
      <c r="E50" s="42">
        <v>0.16209999999999999</v>
      </c>
      <c r="F50" s="44">
        <v>9</v>
      </c>
      <c r="G50" s="42">
        <v>0.20838000000000001</v>
      </c>
      <c r="H50" s="43">
        <v>79</v>
      </c>
      <c r="I50" s="42">
        <v>1.8290999999999999</v>
      </c>
      <c r="J50" s="44">
        <v>1265</v>
      </c>
      <c r="K50" s="42">
        <v>29.289000000000001</v>
      </c>
      <c r="L50" s="44">
        <v>2916</v>
      </c>
      <c r="M50" s="42">
        <v>67.516000000000005</v>
      </c>
      <c r="N50" s="43">
        <v>0</v>
      </c>
      <c r="O50" s="42">
        <v>0</v>
      </c>
      <c r="P50" s="48">
        <v>43</v>
      </c>
      <c r="Q50" s="41">
        <v>0.99560000000000004</v>
      </c>
      <c r="R50" s="40">
        <v>41</v>
      </c>
      <c r="S50" s="41">
        <v>0.94928999999999997</v>
      </c>
      <c r="T50" s="25">
        <v>1818</v>
      </c>
      <c r="U50" s="46">
        <v>100</v>
      </c>
    </row>
    <row r="51" spans="1:23" s="24" customFormat="1" ht="15" customHeight="1" x14ac:dyDescent="0.2">
      <c r="A51" s="22" t="s">
        <v>18</v>
      </c>
      <c r="B51" s="65" t="s">
        <v>63</v>
      </c>
      <c r="C51" s="63">
        <v>13089</v>
      </c>
      <c r="D51" s="68">
        <v>41</v>
      </c>
      <c r="E51" s="69">
        <v>0.31319999999999998</v>
      </c>
      <c r="F51" s="71">
        <v>42</v>
      </c>
      <c r="G51" s="69">
        <v>0.32088</v>
      </c>
      <c r="H51" s="70">
        <v>4039</v>
      </c>
      <c r="I51" s="69">
        <v>30.858000000000001</v>
      </c>
      <c r="J51" s="70">
        <v>2748</v>
      </c>
      <c r="K51" s="69">
        <v>20.995000000000001</v>
      </c>
      <c r="L51" s="70">
        <v>5828</v>
      </c>
      <c r="M51" s="69">
        <v>44.526000000000003</v>
      </c>
      <c r="N51" s="71">
        <v>11</v>
      </c>
      <c r="O51" s="69">
        <v>8.4040000000000004E-2</v>
      </c>
      <c r="P51" s="72">
        <v>380</v>
      </c>
      <c r="Q51" s="73">
        <v>2.9032</v>
      </c>
      <c r="R51" s="68">
        <v>731</v>
      </c>
      <c r="S51" s="73">
        <v>5.5848399999999998</v>
      </c>
      <c r="T51" s="80">
        <v>8616</v>
      </c>
      <c r="U51" s="79">
        <v>100</v>
      </c>
    </row>
    <row r="52" spans="1:23" s="24" customFormat="1" ht="15" customHeight="1" x14ac:dyDescent="0.2">
      <c r="A52" s="22" t="s">
        <v>18</v>
      </c>
      <c r="B52" s="64" t="s">
        <v>64</v>
      </c>
      <c r="C52" s="39">
        <v>0</v>
      </c>
      <c r="D52" s="47">
        <v>0</v>
      </c>
      <c r="E52" s="42">
        <v>0</v>
      </c>
      <c r="F52" s="44">
        <v>0</v>
      </c>
      <c r="G52" s="42">
        <v>0</v>
      </c>
      <c r="H52" s="43">
        <v>0</v>
      </c>
      <c r="I52" s="42">
        <v>0</v>
      </c>
      <c r="J52" s="43">
        <v>0</v>
      </c>
      <c r="K52" s="42">
        <v>0</v>
      </c>
      <c r="L52" s="44">
        <v>0</v>
      </c>
      <c r="M52" s="42">
        <v>0</v>
      </c>
      <c r="N52" s="43">
        <v>0</v>
      </c>
      <c r="O52" s="42">
        <v>0</v>
      </c>
      <c r="P52" s="45">
        <v>0</v>
      </c>
      <c r="Q52" s="41">
        <v>0</v>
      </c>
      <c r="R52" s="40">
        <v>0</v>
      </c>
      <c r="S52" s="41">
        <v>0</v>
      </c>
      <c r="T52" s="25">
        <v>1009</v>
      </c>
      <c r="U52" s="46">
        <v>100</v>
      </c>
    </row>
    <row r="53" spans="1:23" s="24" customFormat="1" ht="15" customHeight="1" x14ac:dyDescent="0.2">
      <c r="A53" s="22" t="s">
        <v>18</v>
      </c>
      <c r="B53" s="65" t="s">
        <v>65</v>
      </c>
      <c r="C53" s="66">
        <v>0</v>
      </c>
      <c r="D53" s="76">
        <v>0</v>
      </c>
      <c r="E53" s="69">
        <v>0</v>
      </c>
      <c r="F53" s="70">
        <v>0</v>
      </c>
      <c r="G53" s="69">
        <v>0</v>
      </c>
      <c r="H53" s="71">
        <v>0</v>
      </c>
      <c r="I53" s="69">
        <v>0</v>
      </c>
      <c r="J53" s="70">
        <v>0</v>
      </c>
      <c r="K53" s="69">
        <v>0</v>
      </c>
      <c r="L53" s="71">
        <v>0</v>
      </c>
      <c r="M53" s="69">
        <v>0</v>
      </c>
      <c r="N53" s="71">
        <v>0</v>
      </c>
      <c r="O53" s="69">
        <v>0</v>
      </c>
      <c r="P53" s="72">
        <v>0</v>
      </c>
      <c r="Q53" s="73">
        <v>0</v>
      </c>
      <c r="R53" s="76">
        <v>0</v>
      </c>
      <c r="S53" s="73">
        <v>0</v>
      </c>
      <c r="T53" s="80">
        <v>306</v>
      </c>
      <c r="U53" s="79">
        <v>100</v>
      </c>
    </row>
    <row r="54" spans="1:23" s="24" customFormat="1" ht="15" customHeight="1" x14ac:dyDescent="0.2">
      <c r="A54" s="22" t="s">
        <v>18</v>
      </c>
      <c r="B54" s="64" t="s">
        <v>66</v>
      </c>
      <c r="C54" s="39">
        <v>0</v>
      </c>
      <c r="D54" s="47">
        <v>0</v>
      </c>
      <c r="E54" s="42">
        <v>0</v>
      </c>
      <c r="F54" s="44">
        <v>0</v>
      </c>
      <c r="G54" s="77">
        <v>0</v>
      </c>
      <c r="H54" s="43">
        <v>0</v>
      </c>
      <c r="I54" s="77">
        <v>0</v>
      </c>
      <c r="J54" s="44">
        <v>0</v>
      </c>
      <c r="K54" s="42">
        <v>0</v>
      </c>
      <c r="L54" s="44">
        <v>0</v>
      </c>
      <c r="M54" s="42">
        <v>0</v>
      </c>
      <c r="N54" s="44">
        <v>0</v>
      </c>
      <c r="O54" s="42">
        <v>0</v>
      </c>
      <c r="P54" s="48">
        <v>0</v>
      </c>
      <c r="Q54" s="41">
        <v>0</v>
      </c>
      <c r="R54" s="40">
        <v>0</v>
      </c>
      <c r="S54" s="41">
        <v>0</v>
      </c>
      <c r="T54" s="25">
        <v>1971</v>
      </c>
      <c r="U54" s="46">
        <v>100</v>
      </c>
    </row>
    <row r="55" spans="1:23" s="24" customFormat="1" ht="15" customHeight="1" x14ac:dyDescent="0.2">
      <c r="A55" s="22" t="s">
        <v>18</v>
      </c>
      <c r="B55" s="65" t="s">
        <v>67</v>
      </c>
      <c r="C55" s="63">
        <v>0</v>
      </c>
      <c r="D55" s="68">
        <v>0</v>
      </c>
      <c r="E55" s="69">
        <v>0</v>
      </c>
      <c r="F55" s="70">
        <v>0</v>
      </c>
      <c r="G55" s="69">
        <v>0</v>
      </c>
      <c r="H55" s="71">
        <v>0</v>
      </c>
      <c r="I55" s="69">
        <v>0</v>
      </c>
      <c r="J55" s="71">
        <v>0</v>
      </c>
      <c r="K55" s="69">
        <v>0</v>
      </c>
      <c r="L55" s="70">
        <v>0</v>
      </c>
      <c r="M55" s="69">
        <v>0</v>
      </c>
      <c r="N55" s="70">
        <v>0</v>
      </c>
      <c r="O55" s="69">
        <v>0</v>
      </c>
      <c r="P55" s="75">
        <v>0</v>
      </c>
      <c r="Q55" s="73">
        <v>0</v>
      </c>
      <c r="R55" s="68">
        <v>0</v>
      </c>
      <c r="S55" s="73">
        <v>0</v>
      </c>
      <c r="T55" s="80">
        <v>2305</v>
      </c>
      <c r="U55" s="79">
        <v>100</v>
      </c>
    </row>
    <row r="56" spans="1:23" s="24" customFormat="1" ht="15" customHeight="1" x14ac:dyDescent="0.2">
      <c r="A56" s="22" t="s">
        <v>18</v>
      </c>
      <c r="B56" s="64" t="s">
        <v>68</v>
      </c>
      <c r="C56" s="39">
        <v>0</v>
      </c>
      <c r="D56" s="40">
        <v>0</v>
      </c>
      <c r="E56" s="42">
        <v>0</v>
      </c>
      <c r="F56" s="44">
        <v>0</v>
      </c>
      <c r="G56" s="42">
        <v>0</v>
      </c>
      <c r="H56" s="44">
        <v>0</v>
      </c>
      <c r="I56" s="42">
        <v>0</v>
      </c>
      <c r="J56" s="43">
        <v>0</v>
      </c>
      <c r="K56" s="42">
        <v>0</v>
      </c>
      <c r="L56" s="44">
        <v>0</v>
      </c>
      <c r="M56" s="42">
        <v>0</v>
      </c>
      <c r="N56" s="43">
        <v>0</v>
      </c>
      <c r="O56" s="42">
        <v>0</v>
      </c>
      <c r="P56" s="45">
        <v>0</v>
      </c>
      <c r="Q56" s="41">
        <v>0</v>
      </c>
      <c r="R56" s="47">
        <v>0</v>
      </c>
      <c r="S56" s="41">
        <v>0</v>
      </c>
      <c r="T56" s="25">
        <v>720</v>
      </c>
      <c r="U56" s="46">
        <v>100</v>
      </c>
    </row>
    <row r="57" spans="1:23" s="24" customFormat="1" ht="15" customHeight="1" x14ac:dyDescent="0.2">
      <c r="A57" s="22" t="s">
        <v>18</v>
      </c>
      <c r="B57" s="65" t="s">
        <v>69</v>
      </c>
      <c r="C57" s="63">
        <v>0</v>
      </c>
      <c r="D57" s="68">
        <v>0</v>
      </c>
      <c r="E57" s="69">
        <v>0</v>
      </c>
      <c r="F57" s="71">
        <v>0</v>
      </c>
      <c r="G57" s="69">
        <v>0</v>
      </c>
      <c r="H57" s="70">
        <v>0</v>
      </c>
      <c r="I57" s="69">
        <v>0</v>
      </c>
      <c r="J57" s="70">
        <v>0</v>
      </c>
      <c r="K57" s="69">
        <v>0</v>
      </c>
      <c r="L57" s="70">
        <v>0</v>
      </c>
      <c r="M57" s="69">
        <v>0</v>
      </c>
      <c r="N57" s="70">
        <v>0</v>
      </c>
      <c r="O57" s="69">
        <v>0</v>
      </c>
      <c r="P57" s="75">
        <v>0</v>
      </c>
      <c r="Q57" s="73">
        <v>0</v>
      </c>
      <c r="R57" s="76">
        <v>0</v>
      </c>
      <c r="S57" s="73">
        <v>0</v>
      </c>
      <c r="T57" s="80">
        <v>2232</v>
      </c>
      <c r="U57" s="79">
        <v>100</v>
      </c>
    </row>
    <row r="58" spans="1:23" s="24" customFormat="1" ht="15" customHeight="1" thickBot="1" x14ac:dyDescent="0.25">
      <c r="A58" s="22" t="s">
        <v>18</v>
      </c>
      <c r="B58" s="67" t="s">
        <v>70</v>
      </c>
      <c r="C58" s="50">
        <v>0</v>
      </c>
      <c r="D58" s="53">
        <v>0</v>
      </c>
      <c r="E58" s="54">
        <v>0</v>
      </c>
      <c r="F58" s="55">
        <v>0</v>
      </c>
      <c r="G58" s="54">
        <v>0</v>
      </c>
      <c r="H58" s="56">
        <v>0</v>
      </c>
      <c r="I58" s="54">
        <v>0</v>
      </c>
      <c r="J58" s="55">
        <v>0</v>
      </c>
      <c r="K58" s="54">
        <v>0</v>
      </c>
      <c r="L58" s="55">
        <v>0</v>
      </c>
      <c r="M58" s="54">
        <v>0</v>
      </c>
      <c r="N58" s="55">
        <v>0</v>
      </c>
      <c r="O58" s="54">
        <v>0</v>
      </c>
      <c r="P58" s="78">
        <v>0</v>
      </c>
      <c r="Q58" s="52">
        <v>0</v>
      </c>
      <c r="R58" s="51">
        <v>0</v>
      </c>
      <c r="S58" s="52">
        <v>0</v>
      </c>
      <c r="T58" s="27">
        <v>365</v>
      </c>
      <c r="U58" s="57">
        <v>100</v>
      </c>
    </row>
    <row r="59" spans="1:23" s="24" customFormat="1" ht="15" customHeight="1" x14ac:dyDescent="0.2">
      <c r="A59" s="22"/>
      <c r="B59" s="29"/>
      <c r="C59" s="30"/>
      <c r="D59" s="30"/>
      <c r="E59" s="30"/>
      <c r="F59" s="30"/>
      <c r="G59" s="30"/>
      <c r="H59" s="30"/>
      <c r="I59" s="30"/>
      <c r="J59" s="30"/>
      <c r="K59" s="30"/>
      <c r="L59" s="30"/>
      <c r="M59" s="30"/>
      <c r="N59" s="30"/>
      <c r="O59" s="30"/>
      <c r="P59" s="30"/>
      <c r="Q59" s="30"/>
      <c r="R59" s="31"/>
      <c r="S59" s="23"/>
      <c r="T59" s="30"/>
      <c r="U59" s="30"/>
    </row>
    <row r="60" spans="1:23" s="24" customFormat="1" ht="15" customHeight="1" x14ac:dyDescent="0.2">
      <c r="A60" s="22"/>
      <c r="B60" s="32" t="str">
        <f>CONCATENATE("NOTE: Table reads (for US): Of all ",C63, " public school students without disabilities who received ", LOWER(A7), ", ",D63," (",TEXT(E7,"0.0"),"%) were American Indian or Alaska Native.")</f>
        <v>NOTE: Table reads (for US): Of all 75,970 public school students without disabilities who received corporal punishment, 1,284 (1.7%) were American Indian or Alaska Native.</v>
      </c>
      <c r="C60" s="30"/>
      <c r="D60" s="30"/>
      <c r="E60" s="30"/>
      <c r="F60" s="30"/>
      <c r="G60" s="30"/>
      <c r="H60" s="30"/>
      <c r="I60" s="30"/>
      <c r="J60" s="30"/>
      <c r="K60" s="30"/>
      <c r="L60" s="30"/>
      <c r="M60" s="30"/>
      <c r="N60" s="30"/>
      <c r="O60" s="30"/>
      <c r="P60" s="30"/>
      <c r="Q60" s="30"/>
      <c r="R60" s="31"/>
      <c r="S60" s="31"/>
      <c r="T60" s="30"/>
      <c r="U60" s="30"/>
    </row>
    <row r="61" spans="1:23" s="24" customFormat="1" ht="15" customHeight="1" x14ac:dyDescent="0.2">
      <c r="A61" s="22"/>
      <c r="B61" s="105" t="s">
        <v>74</v>
      </c>
      <c r="C61" s="105"/>
      <c r="D61" s="105"/>
      <c r="E61" s="105"/>
      <c r="F61" s="105"/>
      <c r="G61" s="105"/>
      <c r="H61" s="105"/>
      <c r="I61" s="105"/>
      <c r="J61" s="105"/>
      <c r="K61" s="105"/>
      <c r="L61" s="105"/>
      <c r="M61" s="105"/>
      <c r="N61" s="105"/>
      <c r="O61" s="105"/>
      <c r="P61" s="105"/>
      <c r="Q61" s="105"/>
      <c r="R61" s="105"/>
      <c r="S61" s="105"/>
      <c r="T61" s="105"/>
      <c r="U61" s="105"/>
      <c r="V61" s="105"/>
      <c r="W61" s="105"/>
    </row>
    <row r="62" spans="1:23" s="24" customFormat="1" ht="15" customHeight="1" x14ac:dyDescent="0.2">
      <c r="A62" s="38"/>
      <c r="B62" s="105" t="s">
        <v>75</v>
      </c>
      <c r="C62" s="105"/>
      <c r="D62" s="105"/>
      <c r="E62" s="105"/>
      <c r="F62" s="105"/>
      <c r="G62" s="105"/>
      <c r="H62" s="105"/>
      <c r="I62" s="105"/>
      <c r="J62" s="105"/>
      <c r="K62" s="105"/>
      <c r="L62" s="105"/>
      <c r="M62" s="105"/>
      <c r="N62" s="105"/>
      <c r="O62" s="105"/>
      <c r="P62" s="105"/>
      <c r="Q62" s="105"/>
      <c r="R62" s="105"/>
      <c r="S62" s="105"/>
      <c r="T62" s="105"/>
      <c r="U62" s="105"/>
      <c r="V62" s="105"/>
      <c r="W62" s="105"/>
    </row>
    <row r="63" spans="1:23" ht="15" customHeight="1" x14ac:dyDescent="0.2">
      <c r="B63" s="58"/>
      <c r="C63" s="59" t="str">
        <f>IF(ISTEXT(C7),LEFT(C7,3),TEXT(C7,"#,##0"))</f>
        <v>75,970</v>
      </c>
      <c r="D63" s="59" t="str">
        <f>IF(ISTEXT(D7),LEFT(D7,3),TEXT(D7,"#,##0"))</f>
        <v>1,284</v>
      </c>
      <c r="E63" s="5"/>
      <c r="F63" s="5"/>
      <c r="G63" s="5"/>
      <c r="H63" s="5"/>
      <c r="I63" s="5"/>
      <c r="J63" s="5"/>
      <c r="K63" s="5"/>
      <c r="L63" s="5"/>
      <c r="M63" s="5"/>
      <c r="N63" s="5"/>
      <c r="O63" s="5"/>
      <c r="P63" s="5"/>
      <c r="Q63" s="5"/>
      <c r="R63" s="60"/>
      <c r="S63" s="61"/>
      <c r="T63" s="5"/>
      <c r="U63" s="5"/>
      <c r="V63" s="61"/>
      <c r="W63" s="37"/>
    </row>
    <row r="64" spans="1:23" s="37" customFormat="1" ht="15" customHeight="1" x14ac:dyDescent="0.2">
      <c r="B64" s="6"/>
      <c r="C64" s="6"/>
      <c r="D64" s="6"/>
      <c r="E64" s="6"/>
      <c r="F64" s="6"/>
      <c r="G64" s="6"/>
      <c r="H64" s="6"/>
      <c r="I64" s="6"/>
      <c r="J64" s="6"/>
      <c r="K64" s="6"/>
      <c r="L64" s="6"/>
      <c r="M64" s="6"/>
      <c r="N64" s="6"/>
      <c r="O64" s="6"/>
      <c r="P64" s="6"/>
      <c r="Q64" s="6"/>
      <c r="R64" s="5"/>
      <c r="T64" s="6"/>
      <c r="U64" s="6"/>
      <c r="V64" s="38"/>
      <c r="W64" s="38"/>
    </row>
  </sheetData>
  <mergeCells count="16">
    <mergeCell ref="P5:Q5"/>
    <mergeCell ref="R4:S5"/>
    <mergeCell ref="B2:W2"/>
    <mergeCell ref="B61:W61"/>
    <mergeCell ref="B62:W62"/>
    <mergeCell ref="B4:B5"/>
    <mergeCell ref="C4:C5"/>
    <mergeCell ref="D4:Q4"/>
    <mergeCell ref="T4:T5"/>
    <mergeCell ref="U4:U5"/>
    <mergeCell ref="D5:E5"/>
    <mergeCell ref="F5:G5"/>
    <mergeCell ref="H5:I5"/>
    <mergeCell ref="J5:K5"/>
    <mergeCell ref="L5:M5"/>
    <mergeCell ref="N5:O5"/>
  </mergeCells>
  <printOptions horizontalCentered="1"/>
  <pageMargins left="0.25" right="0.25" top="0.75" bottom="0.75" header="0.3" footer="0.3"/>
  <pageSetup scale="46" orientation="landscape" horizontalDpi="2400" verticalDpi="24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zoomScale="80" zoomScaleNormal="80" workbookViewId="0"/>
  </sheetViews>
  <sheetFormatPr defaultColWidth="10.140625" defaultRowHeight="14.25" x14ac:dyDescent="0.2"/>
  <cols>
    <col min="1" max="1" width="3.140625" style="36" customWidth="1"/>
    <col min="2" max="2" width="18.42578125" style="6" customWidth="1"/>
    <col min="3" max="17" width="12.7109375" style="6" customWidth="1"/>
    <col min="18" max="18" width="12.7109375" style="5" customWidth="1"/>
    <col min="19" max="19" width="12.7109375" style="37" customWidth="1"/>
    <col min="20" max="21" width="12.7109375" style="6" customWidth="1"/>
    <col min="22" max="22" width="12.7109375" style="38" customWidth="1"/>
    <col min="23" max="16384" width="10.140625" style="38"/>
  </cols>
  <sheetData>
    <row r="1" spans="1:23" s="6" customFormat="1" ht="15" customHeight="1" x14ac:dyDescent="0.2">
      <c r="A1" s="1"/>
      <c r="B1" s="2"/>
      <c r="C1" s="3"/>
      <c r="D1" s="3"/>
      <c r="E1" s="3"/>
      <c r="F1" s="3"/>
      <c r="G1" s="3"/>
      <c r="H1" s="3"/>
      <c r="I1" s="3"/>
      <c r="J1" s="3"/>
      <c r="K1" s="3"/>
      <c r="L1" s="3"/>
      <c r="M1" s="3"/>
      <c r="N1" s="3"/>
      <c r="O1" s="3"/>
      <c r="P1" s="3"/>
      <c r="Q1" s="3"/>
      <c r="R1" s="4"/>
      <c r="S1" s="5"/>
      <c r="T1" s="3"/>
      <c r="U1" s="3"/>
    </row>
    <row r="2" spans="1:23" s="8" customFormat="1" ht="15" customHeight="1" x14ac:dyDescent="0.25">
      <c r="A2" s="7"/>
      <c r="B2" s="97" t="str">
        <f>CONCATENATE("Number and percentage of public school male students without disabilities receiving ",LOWER(A7), " by race/ethnicity and English proficiency, by state: School Year 2015-16")</f>
        <v>Number and percentage of public school male students without disabilities receiving corporal punishment by race/ethnicity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3" s="6" customFormat="1" ht="15" customHeight="1" thickBot="1" x14ac:dyDescent="0.3">
      <c r="A3" s="1"/>
      <c r="B3" s="9"/>
      <c r="C3" s="10"/>
      <c r="D3" s="10"/>
      <c r="E3" s="10"/>
      <c r="F3" s="10"/>
      <c r="G3" s="10"/>
      <c r="H3" s="10"/>
      <c r="I3" s="10"/>
      <c r="J3" s="10"/>
      <c r="K3" s="10"/>
      <c r="L3" s="10"/>
      <c r="M3" s="10"/>
      <c r="N3" s="10"/>
      <c r="O3" s="10"/>
      <c r="P3" s="10"/>
      <c r="Q3" s="10"/>
      <c r="R3" s="10"/>
      <c r="S3" s="5"/>
      <c r="T3" s="10"/>
      <c r="U3" s="10"/>
    </row>
    <row r="4" spans="1:23" s="12" customFormat="1" ht="24.95" customHeight="1" x14ac:dyDescent="0.2">
      <c r="A4" s="11"/>
      <c r="B4" s="98" t="s">
        <v>0</v>
      </c>
      <c r="C4" s="100" t="s">
        <v>84</v>
      </c>
      <c r="D4" s="102" t="s">
        <v>85</v>
      </c>
      <c r="E4" s="103"/>
      <c r="F4" s="103"/>
      <c r="G4" s="103"/>
      <c r="H4" s="103"/>
      <c r="I4" s="103"/>
      <c r="J4" s="103"/>
      <c r="K4" s="103"/>
      <c r="L4" s="103"/>
      <c r="M4" s="103"/>
      <c r="N4" s="103"/>
      <c r="O4" s="103"/>
      <c r="P4" s="103"/>
      <c r="Q4" s="104"/>
      <c r="R4" s="93" t="s">
        <v>86</v>
      </c>
      <c r="S4" s="94"/>
      <c r="T4" s="84" t="s">
        <v>76</v>
      </c>
      <c r="U4" s="86" t="s">
        <v>7</v>
      </c>
    </row>
    <row r="5" spans="1:23" s="12" customFormat="1" ht="24.95" customHeight="1" x14ac:dyDescent="0.2">
      <c r="A5" s="11"/>
      <c r="B5" s="99"/>
      <c r="C5" s="101"/>
      <c r="D5" s="88" t="s">
        <v>8</v>
      </c>
      <c r="E5" s="89"/>
      <c r="F5" s="90" t="s">
        <v>9</v>
      </c>
      <c r="G5" s="89"/>
      <c r="H5" s="91" t="s">
        <v>10</v>
      </c>
      <c r="I5" s="89"/>
      <c r="J5" s="91" t="s">
        <v>11</v>
      </c>
      <c r="K5" s="89"/>
      <c r="L5" s="91" t="s">
        <v>12</v>
      </c>
      <c r="M5" s="89"/>
      <c r="N5" s="91" t="s">
        <v>13</v>
      </c>
      <c r="O5" s="89"/>
      <c r="P5" s="91" t="s">
        <v>14</v>
      </c>
      <c r="Q5" s="92"/>
      <c r="R5" s="95"/>
      <c r="S5" s="96"/>
      <c r="T5" s="85"/>
      <c r="U5" s="87"/>
    </row>
    <row r="6" spans="1:23" s="12" customFormat="1" ht="15" customHeight="1" thickBot="1" x14ac:dyDescent="0.25">
      <c r="A6" s="11"/>
      <c r="B6" s="13"/>
      <c r="C6" s="14"/>
      <c r="D6" s="15" t="s">
        <v>15</v>
      </c>
      <c r="E6" s="17" t="s">
        <v>16</v>
      </c>
      <c r="F6" s="18" t="s">
        <v>15</v>
      </c>
      <c r="G6" s="17" t="s">
        <v>16</v>
      </c>
      <c r="H6" s="18" t="s">
        <v>15</v>
      </c>
      <c r="I6" s="17" t="s">
        <v>16</v>
      </c>
      <c r="J6" s="18" t="s">
        <v>15</v>
      </c>
      <c r="K6" s="17" t="s">
        <v>16</v>
      </c>
      <c r="L6" s="18" t="s">
        <v>15</v>
      </c>
      <c r="M6" s="17" t="s">
        <v>16</v>
      </c>
      <c r="N6" s="18" t="s">
        <v>15</v>
      </c>
      <c r="O6" s="17" t="s">
        <v>16</v>
      </c>
      <c r="P6" s="18" t="s">
        <v>15</v>
      </c>
      <c r="Q6" s="19" t="s">
        <v>16</v>
      </c>
      <c r="R6" s="18" t="s">
        <v>15</v>
      </c>
      <c r="S6" s="16" t="s">
        <v>87</v>
      </c>
      <c r="T6" s="20"/>
      <c r="U6" s="21"/>
    </row>
    <row r="7" spans="1:23" s="24" customFormat="1" ht="15" customHeight="1" x14ac:dyDescent="0.2">
      <c r="A7" s="22" t="s">
        <v>18</v>
      </c>
      <c r="B7" s="62" t="s">
        <v>19</v>
      </c>
      <c r="C7" s="63">
        <v>60062</v>
      </c>
      <c r="D7" s="68">
        <v>1054</v>
      </c>
      <c r="E7" s="69">
        <v>1.7548999999999999</v>
      </c>
      <c r="F7" s="70">
        <v>104</v>
      </c>
      <c r="G7" s="69">
        <v>0.17315</v>
      </c>
      <c r="H7" s="70">
        <v>4824</v>
      </c>
      <c r="I7" s="69">
        <v>8.032</v>
      </c>
      <c r="J7" s="70">
        <v>22171</v>
      </c>
      <c r="K7" s="69">
        <v>36.914000000000001</v>
      </c>
      <c r="L7" s="70">
        <v>30685</v>
      </c>
      <c r="M7" s="69">
        <v>51.088999999999999</v>
      </c>
      <c r="N7" s="71">
        <v>48</v>
      </c>
      <c r="O7" s="69">
        <v>7.9920000000000005E-2</v>
      </c>
      <c r="P7" s="72">
        <v>1176</v>
      </c>
      <c r="Q7" s="73">
        <v>1.9579800000000001</v>
      </c>
      <c r="R7" s="74">
        <v>1412</v>
      </c>
      <c r="S7" s="73">
        <v>2.3509000000000002</v>
      </c>
      <c r="T7" s="80">
        <v>96360</v>
      </c>
      <c r="U7" s="79">
        <v>99.998999999999995</v>
      </c>
    </row>
    <row r="8" spans="1:23" s="24" customFormat="1" ht="15" customHeight="1" x14ac:dyDescent="0.2">
      <c r="A8" s="22" t="s">
        <v>18</v>
      </c>
      <c r="B8" s="64" t="s">
        <v>20</v>
      </c>
      <c r="C8" s="39">
        <v>11047</v>
      </c>
      <c r="D8" s="40">
        <v>130</v>
      </c>
      <c r="E8" s="42">
        <v>1.1768000000000001</v>
      </c>
      <c r="F8" s="44">
        <v>21</v>
      </c>
      <c r="G8" s="42">
        <v>0.19009999999999999</v>
      </c>
      <c r="H8" s="43">
        <v>406</v>
      </c>
      <c r="I8" s="42">
        <v>3.6749999999999998</v>
      </c>
      <c r="J8" s="44">
        <v>3523</v>
      </c>
      <c r="K8" s="42">
        <v>31.890999999999998</v>
      </c>
      <c r="L8" s="44">
        <v>6791</v>
      </c>
      <c r="M8" s="42">
        <v>61.473999999999997</v>
      </c>
      <c r="N8" s="44">
        <v>9</v>
      </c>
      <c r="O8" s="42">
        <v>8.1470000000000001E-2</v>
      </c>
      <c r="P8" s="48">
        <v>167</v>
      </c>
      <c r="Q8" s="41">
        <v>1.51172</v>
      </c>
      <c r="R8" s="40">
        <v>214</v>
      </c>
      <c r="S8" s="41">
        <v>1.9371799999999999</v>
      </c>
      <c r="T8" s="25">
        <v>1400</v>
      </c>
      <c r="U8" s="46">
        <v>100</v>
      </c>
    </row>
    <row r="9" spans="1:23" s="24" customFormat="1" ht="15" customHeight="1" x14ac:dyDescent="0.2">
      <c r="A9" s="22" t="s">
        <v>18</v>
      </c>
      <c r="B9" s="65" t="s">
        <v>21</v>
      </c>
      <c r="C9" s="63">
        <v>0</v>
      </c>
      <c r="D9" s="68">
        <v>0</v>
      </c>
      <c r="E9" s="69">
        <v>0</v>
      </c>
      <c r="F9" s="70">
        <v>0</v>
      </c>
      <c r="G9" s="69">
        <v>0</v>
      </c>
      <c r="H9" s="70">
        <v>0</v>
      </c>
      <c r="I9" s="69">
        <v>0</v>
      </c>
      <c r="J9" s="71">
        <v>0</v>
      </c>
      <c r="K9" s="69">
        <v>0</v>
      </c>
      <c r="L9" s="71">
        <v>0</v>
      </c>
      <c r="M9" s="69">
        <v>0</v>
      </c>
      <c r="N9" s="70">
        <v>0</v>
      </c>
      <c r="O9" s="69">
        <v>0</v>
      </c>
      <c r="P9" s="75">
        <v>0</v>
      </c>
      <c r="Q9" s="73">
        <v>0</v>
      </c>
      <c r="R9" s="76">
        <v>0</v>
      </c>
      <c r="S9" s="73">
        <v>0</v>
      </c>
      <c r="T9" s="80">
        <v>503</v>
      </c>
      <c r="U9" s="79">
        <v>100</v>
      </c>
    </row>
    <row r="10" spans="1:23" s="24" customFormat="1" ht="15" customHeight="1" x14ac:dyDescent="0.2">
      <c r="A10" s="22" t="s">
        <v>18</v>
      </c>
      <c r="B10" s="64" t="s">
        <v>22</v>
      </c>
      <c r="C10" s="39">
        <v>1</v>
      </c>
      <c r="D10" s="47">
        <v>0</v>
      </c>
      <c r="E10" s="42">
        <v>0</v>
      </c>
      <c r="F10" s="44">
        <v>0</v>
      </c>
      <c r="G10" s="42">
        <v>0</v>
      </c>
      <c r="H10" s="43">
        <v>1</v>
      </c>
      <c r="I10" s="42">
        <v>100</v>
      </c>
      <c r="J10" s="44">
        <v>0</v>
      </c>
      <c r="K10" s="42">
        <v>0</v>
      </c>
      <c r="L10" s="43">
        <v>0</v>
      </c>
      <c r="M10" s="42">
        <v>0</v>
      </c>
      <c r="N10" s="43">
        <v>0</v>
      </c>
      <c r="O10" s="42">
        <v>0</v>
      </c>
      <c r="P10" s="45">
        <v>0</v>
      </c>
      <c r="Q10" s="41">
        <v>0</v>
      </c>
      <c r="R10" s="47">
        <v>0</v>
      </c>
      <c r="S10" s="41">
        <v>0</v>
      </c>
      <c r="T10" s="25">
        <v>1977</v>
      </c>
      <c r="U10" s="46">
        <v>100</v>
      </c>
    </row>
    <row r="11" spans="1:23" s="24" customFormat="1" ht="15" customHeight="1" x14ac:dyDescent="0.2">
      <c r="A11" s="22" t="s">
        <v>18</v>
      </c>
      <c r="B11" s="65" t="s">
        <v>23</v>
      </c>
      <c r="C11" s="63">
        <v>7178</v>
      </c>
      <c r="D11" s="68">
        <v>15</v>
      </c>
      <c r="E11" s="69">
        <v>0.20899999999999999</v>
      </c>
      <c r="F11" s="71">
        <v>13</v>
      </c>
      <c r="G11" s="69">
        <v>0.18110999999999999</v>
      </c>
      <c r="H11" s="70">
        <v>272</v>
      </c>
      <c r="I11" s="69">
        <v>3.7890000000000001</v>
      </c>
      <c r="J11" s="70">
        <v>2039</v>
      </c>
      <c r="K11" s="69">
        <v>28.405999999999999</v>
      </c>
      <c r="L11" s="70">
        <v>4686</v>
      </c>
      <c r="M11" s="69">
        <v>65.283000000000001</v>
      </c>
      <c r="N11" s="70">
        <v>4</v>
      </c>
      <c r="O11" s="69">
        <v>5.5730000000000002E-2</v>
      </c>
      <c r="P11" s="75">
        <v>149</v>
      </c>
      <c r="Q11" s="73">
        <v>2.07579</v>
      </c>
      <c r="R11" s="76">
        <v>163</v>
      </c>
      <c r="S11" s="73">
        <v>2.2708300000000001</v>
      </c>
      <c r="T11" s="80">
        <v>1092</v>
      </c>
      <c r="U11" s="79">
        <v>100</v>
      </c>
    </row>
    <row r="12" spans="1:23" s="24" customFormat="1" ht="15" customHeight="1" x14ac:dyDescent="0.2">
      <c r="A12" s="22" t="s">
        <v>18</v>
      </c>
      <c r="B12" s="64" t="s">
        <v>24</v>
      </c>
      <c r="C12" s="39">
        <v>0</v>
      </c>
      <c r="D12" s="40">
        <v>0</v>
      </c>
      <c r="E12" s="42">
        <v>0</v>
      </c>
      <c r="F12" s="43">
        <v>0</v>
      </c>
      <c r="G12" s="42">
        <v>0</v>
      </c>
      <c r="H12" s="44">
        <v>0</v>
      </c>
      <c r="I12" s="42">
        <v>0</v>
      </c>
      <c r="J12" s="44">
        <v>0</v>
      </c>
      <c r="K12" s="42">
        <v>0</v>
      </c>
      <c r="L12" s="44">
        <v>0</v>
      </c>
      <c r="M12" s="42">
        <v>0</v>
      </c>
      <c r="N12" s="43">
        <v>0</v>
      </c>
      <c r="O12" s="42">
        <v>0</v>
      </c>
      <c r="P12" s="48">
        <v>0</v>
      </c>
      <c r="Q12" s="41">
        <v>0</v>
      </c>
      <c r="R12" s="47">
        <v>0</v>
      </c>
      <c r="S12" s="41">
        <v>0</v>
      </c>
      <c r="T12" s="25">
        <v>10138</v>
      </c>
      <c r="U12" s="46">
        <v>100</v>
      </c>
    </row>
    <row r="13" spans="1:23" s="24" customFormat="1" ht="15" customHeight="1" x14ac:dyDescent="0.2">
      <c r="A13" s="22" t="s">
        <v>18</v>
      </c>
      <c r="B13" s="65" t="s">
        <v>25</v>
      </c>
      <c r="C13" s="63">
        <v>0</v>
      </c>
      <c r="D13" s="68">
        <v>0</v>
      </c>
      <c r="E13" s="69">
        <v>0</v>
      </c>
      <c r="F13" s="71">
        <v>0</v>
      </c>
      <c r="G13" s="69">
        <v>0</v>
      </c>
      <c r="H13" s="70">
        <v>0</v>
      </c>
      <c r="I13" s="69">
        <v>0</v>
      </c>
      <c r="J13" s="71">
        <v>0</v>
      </c>
      <c r="K13" s="69">
        <v>0</v>
      </c>
      <c r="L13" s="70">
        <v>0</v>
      </c>
      <c r="M13" s="69">
        <v>0</v>
      </c>
      <c r="N13" s="70">
        <v>0</v>
      </c>
      <c r="O13" s="69">
        <v>0</v>
      </c>
      <c r="P13" s="72">
        <v>0</v>
      </c>
      <c r="Q13" s="73">
        <v>0</v>
      </c>
      <c r="R13" s="68">
        <v>0</v>
      </c>
      <c r="S13" s="73">
        <v>0</v>
      </c>
      <c r="T13" s="80">
        <v>1868</v>
      </c>
      <c r="U13" s="79">
        <v>100</v>
      </c>
    </row>
    <row r="14" spans="1:23" s="24" customFormat="1" ht="15" customHeight="1" x14ac:dyDescent="0.2">
      <c r="A14" s="22" t="s">
        <v>18</v>
      </c>
      <c r="B14" s="64" t="s">
        <v>26</v>
      </c>
      <c r="C14" s="49">
        <v>0</v>
      </c>
      <c r="D14" s="40">
        <v>0</v>
      </c>
      <c r="E14" s="42">
        <v>0</v>
      </c>
      <c r="F14" s="44">
        <v>0</v>
      </c>
      <c r="G14" s="42">
        <v>0</v>
      </c>
      <c r="H14" s="43">
        <v>0</v>
      </c>
      <c r="I14" s="42">
        <v>0</v>
      </c>
      <c r="J14" s="43">
        <v>0</v>
      </c>
      <c r="K14" s="42">
        <v>0</v>
      </c>
      <c r="L14" s="43">
        <v>0</v>
      </c>
      <c r="M14" s="42">
        <v>0</v>
      </c>
      <c r="N14" s="44">
        <v>0</v>
      </c>
      <c r="O14" s="42">
        <v>0</v>
      </c>
      <c r="P14" s="45">
        <v>0</v>
      </c>
      <c r="Q14" s="41">
        <v>0</v>
      </c>
      <c r="R14" s="47">
        <v>0</v>
      </c>
      <c r="S14" s="41">
        <v>0</v>
      </c>
      <c r="T14" s="25">
        <v>1238</v>
      </c>
      <c r="U14" s="46">
        <v>100</v>
      </c>
    </row>
    <row r="15" spans="1:23" s="24" customFormat="1" ht="15" customHeight="1" x14ac:dyDescent="0.2">
      <c r="A15" s="22" t="s">
        <v>18</v>
      </c>
      <c r="B15" s="65" t="s">
        <v>27</v>
      </c>
      <c r="C15" s="66">
        <v>0</v>
      </c>
      <c r="D15" s="68">
        <v>0</v>
      </c>
      <c r="E15" s="69">
        <v>0</v>
      </c>
      <c r="F15" s="70">
        <v>0</v>
      </c>
      <c r="G15" s="69">
        <v>0</v>
      </c>
      <c r="H15" s="70">
        <v>0</v>
      </c>
      <c r="I15" s="69">
        <v>0</v>
      </c>
      <c r="J15" s="71">
        <v>0</v>
      </c>
      <c r="K15" s="69">
        <v>0</v>
      </c>
      <c r="L15" s="70">
        <v>0</v>
      </c>
      <c r="M15" s="69">
        <v>0</v>
      </c>
      <c r="N15" s="71">
        <v>0</v>
      </c>
      <c r="O15" s="69">
        <v>0</v>
      </c>
      <c r="P15" s="72">
        <v>0</v>
      </c>
      <c r="Q15" s="73">
        <v>0</v>
      </c>
      <c r="R15" s="76">
        <v>0</v>
      </c>
      <c r="S15" s="73">
        <v>0</v>
      </c>
      <c r="T15" s="80">
        <v>235</v>
      </c>
      <c r="U15" s="79">
        <v>100</v>
      </c>
    </row>
    <row r="16" spans="1:23" s="24" customFormat="1" ht="15" customHeight="1" x14ac:dyDescent="0.2">
      <c r="A16" s="22" t="s">
        <v>18</v>
      </c>
      <c r="B16" s="64" t="s">
        <v>28</v>
      </c>
      <c r="C16" s="49">
        <v>4</v>
      </c>
      <c r="D16" s="47">
        <v>0</v>
      </c>
      <c r="E16" s="42">
        <v>0</v>
      </c>
      <c r="F16" s="43">
        <v>0</v>
      </c>
      <c r="G16" s="42">
        <v>0</v>
      </c>
      <c r="H16" s="44">
        <v>0</v>
      </c>
      <c r="I16" s="42">
        <v>0</v>
      </c>
      <c r="J16" s="43">
        <v>4</v>
      </c>
      <c r="K16" s="42">
        <v>100</v>
      </c>
      <c r="L16" s="44">
        <v>0</v>
      </c>
      <c r="M16" s="42">
        <v>0</v>
      </c>
      <c r="N16" s="43">
        <v>0</v>
      </c>
      <c r="O16" s="42">
        <v>0</v>
      </c>
      <c r="P16" s="45">
        <v>0</v>
      </c>
      <c r="Q16" s="41">
        <v>0</v>
      </c>
      <c r="R16" s="40">
        <v>0</v>
      </c>
      <c r="S16" s="41">
        <v>0</v>
      </c>
      <c r="T16" s="25">
        <v>221</v>
      </c>
      <c r="U16" s="46">
        <v>100</v>
      </c>
    </row>
    <row r="17" spans="1:21" s="24" customFormat="1" ht="15" customHeight="1" x14ac:dyDescent="0.2">
      <c r="A17" s="22" t="s">
        <v>18</v>
      </c>
      <c r="B17" s="65" t="s">
        <v>29</v>
      </c>
      <c r="C17" s="63">
        <v>958</v>
      </c>
      <c r="D17" s="68">
        <v>2</v>
      </c>
      <c r="E17" s="69">
        <v>0.20880000000000001</v>
      </c>
      <c r="F17" s="71">
        <v>1</v>
      </c>
      <c r="G17" s="69">
        <v>0.10438</v>
      </c>
      <c r="H17" s="70">
        <v>68</v>
      </c>
      <c r="I17" s="69">
        <v>7.0979999999999999</v>
      </c>
      <c r="J17" s="71">
        <v>204</v>
      </c>
      <c r="K17" s="69">
        <v>21.294</v>
      </c>
      <c r="L17" s="71">
        <v>645</v>
      </c>
      <c r="M17" s="69">
        <v>67.328000000000003</v>
      </c>
      <c r="N17" s="71">
        <v>0</v>
      </c>
      <c r="O17" s="69">
        <v>0</v>
      </c>
      <c r="P17" s="75">
        <v>38</v>
      </c>
      <c r="Q17" s="73">
        <v>3.9666000000000001</v>
      </c>
      <c r="R17" s="68">
        <v>14</v>
      </c>
      <c r="S17" s="73">
        <v>1.4613799999999999</v>
      </c>
      <c r="T17" s="80">
        <v>3952</v>
      </c>
      <c r="U17" s="79">
        <v>100</v>
      </c>
    </row>
    <row r="18" spans="1:21" s="24" customFormat="1" ht="15" customHeight="1" x14ac:dyDescent="0.2">
      <c r="A18" s="22" t="s">
        <v>18</v>
      </c>
      <c r="B18" s="64" t="s">
        <v>30</v>
      </c>
      <c r="C18" s="39">
        <v>3815</v>
      </c>
      <c r="D18" s="47">
        <v>6</v>
      </c>
      <c r="E18" s="42">
        <v>0.1573</v>
      </c>
      <c r="F18" s="44">
        <v>5</v>
      </c>
      <c r="G18" s="42">
        <v>0.13106000000000001</v>
      </c>
      <c r="H18" s="44">
        <v>168</v>
      </c>
      <c r="I18" s="42">
        <v>4.4039999999999999</v>
      </c>
      <c r="J18" s="44">
        <v>1950</v>
      </c>
      <c r="K18" s="42">
        <v>51.113999999999997</v>
      </c>
      <c r="L18" s="44">
        <v>1579</v>
      </c>
      <c r="M18" s="42">
        <v>41.389000000000003</v>
      </c>
      <c r="N18" s="44">
        <v>2</v>
      </c>
      <c r="O18" s="42">
        <v>5.2420000000000001E-2</v>
      </c>
      <c r="P18" s="45">
        <v>105</v>
      </c>
      <c r="Q18" s="41">
        <v>2.7522899999999999</v>
      </c>
      <c r="R18" s="47">
        <v>63</v>
      </c>
      <c r="S18" s="41">
        <v>1.6513800000000001</v>
      </c>
      <c r="T18" s="25">
        <v>2407</v>
      </c>
      <c r="U18" s="46">
        <v>100</v>
      </c>
    </row>
    <row r="19" spans="1:21" s="24" customFormat="1" ht="15" customHeight="1" x14ac:dyDescent="0.2">
      <c r="A19" s="22" t="s">
        <v>18</v>
      </c>
      <c r="B19" s="65" t="s">
        <v>31</v>
      </c>
      <c r="C19" s="63">
        <v>0</v>
      </c>
      <c r="D19" s="68">
        <v>0</v>
      </c>
      <c r="E19" s="69">
        <v>0</v>
      </c>
      <c r="F19" s="70">
        <v>0</v>
      </c>
      <c r="G19" s="69">
        <v>0</v>
      </c>
      <c r="H19" s="70">
        <v>0</v>
      </c>
      <c r="I19" s="69">
        <v>0</v>
      </c>
      <c r="J19" s="70">
        <v>0</v>
      </c>
      <c r="K19" s="69">
        <v>0</v>
      </c>
      <c r="L19" s="70">
        <v>0</v>
      </c>
      <c r="M19" s="69">
        <v>0</v>
      </c>
      <c r="N19" s="70">
        <v>0</v>
      </c>
      <c r="O19" s="69">
        <v>0</v>
      </c>
      <c r="P19" s="72">
        <v>0</v>
      </c>
      <c r="Q19" s="73">
        <v>0</v>
      </c>
      <c r="R19" s="68">
        <v>0</v>
      </c>
      <c r="S19" s="73">
        <v>0</v>
      </c>
      <c r="T19" s="80">
        <v>290</v>
      </c>
      <c r="U19" s="79">
        <v>100</v>
      </c>
    </row>
    <row r="20" spans="1:21" s="24" customFormat="1" ht="15" customHeight="1" x14ac:dyDescent="0.2">
      <c r="A20" s="22" t="s">
        <v>18</v>
      </c>
      <c r="B20" s="64" t="s">
        <v>32</v>
      </c>
      <c r="C20" s="49">
        <v>4</v>
      </c>
      <c r="D20" s="47">
        <v>0</v>
      </c>
      <c r="E20" s="42">
        <v>0</v>
      </c>
      <c r="F20" s="43">
        <v>0</v>
      </c>
      <c r="G20" s="42">
        <v>0</v>
      </c>
      <c r="H20" s="44">
        <v>0</v>
      </c>
      <c r="I20" s="42">
        <v>0</v>
      </c>
      <c r="J20" s="43">
        <v>0</v>
      </c>
      <c r="K20" s="42">
        <v>0</v>
      </c>
      <c r="L20" s="43">
        <v>4</v>
      </c>
      <c r="M20" s="42">
        <v>100</v>
      </c>
      <c r="N20" s="43">
        <v>0</v>
      </c>
      <c r="O20" s="42">
        <v>0</v>
      </c>
      <c r="P20" s="45">
        <v>0</v>
      </c>
      <c r="Q20" s="41">
        <v>0</v>
      </c>
      <c r="R20" s="47">
        <v>0</v>
      </c>
      <c r="S20" s="41">
        <v>0</v>
      </c>
      <c r="T20" s="25">
        <v>720</v>
      </c>
      <c r="U20" s="46">
        <v>100</v>
      </c>
    </row>
    <row r="21" spans="1:21" s="24" customFormat="1" ht="15" customHeight="1" x14ac:dyDescent="0.2">
      <c r="A21" s="22" t="s">
        <v>18</v>
      </c>
      <c r="B21" s="65" t="s">
        <v>33</v>
      </c>
      <c r="C21" s="63">
        <v>0</v>
      </c>
      <c r="D21" s="76">
        <v>0</v>
      </c>
      <c r="E21" s="69">
        <v>0</v>
      </c>
      <c r="F21" s="70">
        <v>0</v>
      </c>
      <c r="G21" s="69">
        <v>0</v>
      </c>
      <c r="H21" s="71">
        <v>0</v>
      </c>
      <c r="I21" s="69">
        <v>0</v>
      </c>
      <c r="J21" s="70">
        <v>0</v>
      </c>
      <c r="K21" s="69">
        <v>0</v>
      </c>
      <c r="L21" s="70">
        <v>0</v>
      </c>
      <c r="M21" s="69">
        <v>0</v>
      </c>
      <c r="N21" s="70">
        <v>0</v>
      </c>
      <c r="O21" s="69">
        <v>0</v>
      </c>
      <c r="P21" s="75">
        <v>0</v>
      </c>
      <c r="Q21" s="73">
        <v>0</v>
      </c>
      <c r="R21" s="68">
        <v>0</v>
      </c>
      <c r="S21" s="73">
        <v>0</v>
      </c>
      <c r="T21" s="80">
        <v>4081</v>
      </c>
      <c r="U21" s="79">
        <v>100</v>
      </c>
    </row>
    <row r="22" spans="1:21" s="24" customFormat="1" ht="15" customHeight="1" x14ac:dyDescent="0.2">
      <c r="A22" s="22" t="s">
        <v>18</v>
      </c>
      <c r="B22" s="64" t="s">
        <v>34</v>
      </c>
      <c r="C22" s="39">
        <v>40</v>
      </c>
      <c r="D22" s="40">
        <v>0</v>
      </c>
      <c r="E22" s="42">
        <v>0</v>
      </c>
      <c r="F22" s="43">
        <v>0</v>
      </c>
      <c r="G22" s="42">
        <v>0</v>
      </c>
      <c r="H22" s="43">
        <v>5</v>
      </c>
      <c r="I22" s="42">
        <v>12.5</v>
      </c>
      <c r="J22" s="44">
        <v>9</v>
      </c>
      <c r="K22" s="42">
        <v>22.5</v>
      </c>
      <c r="L22" s="44">
        <v>24</v>
      </c>
      <c r="M22" s="42">
        <v>60</v>
      </c>
      <c r="N22" s="44">
        <v>0</v>
      </c>
      <c r="O22" s="42">
        <v>0</v>
      </c>
      <c r="P22" s="48">
        <v>2</v>
      </c>
      <c r="Q22" s="41">
        <v>5</v>
      </c>
      <c r="R22" s="47">
        <v>0</v>
      </c>
      <c r="S22" s="41">
        <v>0</v>
      </c>
      <c r="T22" s="25">
        <v>1879</v>
      </c>
      <c r="U22" s="46">
        <v>100</v>
      </c>
    </row>
    <row r="23" spans="1:21" s="24" customFormat="1" ht="15" customHeight="1" x14ac:dyDescent="0.2">
      <c r="A23" s="22" t="s">
        <v>18</v>
      </c>
      <c r="B23" s="65" t="s">
        <v>35</v>
      </c>
      <c r="C23" s="63">
        <v>0</v>
      </c>
      <c r="D23" s="68">
        <v>0</v>
      </c>
      <c r="E23" s="69">
        <v>0</v>
      </c>
      <c r="F23" s="70">
        <v>0</v>
      </c>
      <c r="G23" s="69">
        <v>0</v>
      </c>
      <c r="H23" s="70">
        <v>0</v>
      </c>
      <c r="I23" s="69">
        <v>0</v>
      </c>
      <c r="J23" s="70">
        <v>0</v>
      </c>
      <c r="K23" s="69">
        <v>0</v>
      </c>
      <c r="L23" s="70">
        <v>0</v>
      </c>
      <c r="M23" s="69">
        <v>0</v>
      </c>
      <c r="N23" s="70">
        <v>0</v>
      </c>
      <c r="O23" s="69">
        <v>0</v>
      </c>
      <c r="P23" s="75">
        <v>0</v>
      </c>
      <c r="Q23" s="73">
        <v>0</v>
      </c>
      <c r="R23" s="76">
        <v>0</v>
      </c>
      <c r="S23" s="73">
        <v>0</v>
      </c>
      <c r="T23" s="80">
        <v>1365</v>
      </c>
      <c r="U23" s="79">
        <v>100</v>
      </c>
    </row>
    <row r="24" spans="1:21" s="24" customFormat="1" ht="15" customHeight="1" x14ac:dyDescent="0.2">
      <c r="A24" s="22" t="s">
        <v>18</v>
      </c>
      <c r="B24" s="64" t="s">
        <v>36</v>
      </c>
      <c r="C24" s="39">
        <v>126</v>
      </c>
      <c r="D24" s="47">
        <v>1</v>
      </c>
      <c r="E24" s="42">
        <v>0.79369999999999996</v>
      </c>
      <c r="F24" s="44">
        <v>0</v>
      </c>
      <c r="G24" s="42">
        <v>0</v>
      </c>
      <c r="H24" s="43">
        <v>2</v>
      </c>
      <c r="I24" s="42">
        <v>1.587</v>
      </c>
      <c r="J24" s="44">
        <v>1</v>
      </c>
      <c r="K24" s="42">
        <v>0.79400000000000004</v>
      </c>
      <c r="L24" s="44">
        <v>114</v>
      </c>
      <c r="M24" s="42">
        <v>90.475999999999999</v>
      </c>
      <c r="N24" s="44">
        <v>0</v>
      </c>
      <c r="O24" s="42">
        <v>0</v>
      </c>
      <c r="P24" s="48">
        <v>8</v>
      </c>
      <c r="Q24" s="41">
        <v>6.3492100000000002</v>
      </c>
      <c r="R24" s="47">
        <v>1</v>
      </c>
      <c r="S24" s="41">
        <v>0.79364999999999997</v>
      </c>
      <c r="T24" s="25">
        <v>1356</v>
      </c>
      <c r="U24" s="46">
        <v>100</v>
      </c>
    </row>
    <row r="25" spans="1:21" s="24" customFormat="1" ht="15" customHeight="1" x14ac:dyDescent="0.2">
      <c r="A25" s="22" t="s">
        <v>18</v>
      </c>
      <c r="B25" s="65" t="s">
        <v>37</v>
      </c>
      <c r="C25" s="66">
        <v>95</v>
      </c>
      <c r="D25" s="68">
        <v>0</v>
      </c>
      <c r="E25" s="69">
        <v>0</v>
      </c>
      <c r="F25" s="70">
        <v>0</v>
      </c>
      <c r="G25" s="69">
        <v>0</v>
      </c>
      <c r="H25" s="70">
        <v>1</v>
      </c>
      <c r="I25" s="69">
        <v>1.0529999999999999</v>
      </c>
      <c r="J25" s="70">
        <v>4</v>
      </c>
      <c r="K25" s="69">
        <v>4.2110000000000003</v>
      </c>
      <c r="L25" s="71">
        <v>88</v>
      </c>
      <c r="M25" s="69">
        <v>92.632000000000005</v>
      </c>
      <c r="N25" s="70">
        <v>0</v>
      </c>
      <c r="O25" s="69">
        <v>0</v>
      </c>
      <c r="P25" s="75">
        <v>2</v>
      </c>
      <c r="Q25" s="73">
        <v>2.1052599999999999</v>
      </c>
      <c r="R25" s="68">
        <v>0</v>
      </c>
      <c r="S25" s="73">
        <v>0</v>
      </c>
      <c r="T25" s="80">
        <v>1407</v>
      </c>
      <c r="U25" s="79">
        <v>100</v>
      </c>
    </row>
    <row r="26" spans="1:21" s="24" customFormat="1" ht="15" customHeight="1" x14ac:dyDescent="0.2">
      <c r="A26" s="22" t="s">
        <v>18</v>
      </c>
      <c r="B26" s="64" t="s">
        <v>38</v>
      </c>
      <c r="C26" s="39">
        <v>1625</v>
      </c>
      <c r="D26" s="40">
        <v>12</v>
      </c>
      <c r="E26" s="42">
        <v>0.73850000000000005</v>
      </c>
      <c r="F26" s="43">
        <v>1</v>
      </c>
      <c r="G26" s="42">
        <v>6.1539999999999997E-2</v>
      </c>
      <c r="H26" s="43">
        <v>25</v>
      </c>
      <c r="I26" s="42">
        <v>1.538</v>
      </c>
      <c r="J26" s="44">
        <v>830</v>
      </c>
      <c r="K26" s="42">
        <v>51.076999999999998</v>
      </c>
      <c r="L26" s="44">
        <v>712</v>
      </c>
      <c r="M26" s="42">
        <v>43.814999999999998</v>
      </c>
      <c r="N26" s="43">
        <v>2</v>
      </c>
      <c r="O26" s="42">
        <v>0.12307999999999999</v>
      </c>
      <c r="P26" s="48">
        <v>43</v>
      </c>
      <c r="Q26" s="41">
        <v>2.64615</v>
      </c>
      <c r="R26" s="40">
        <v>7</v>
      </c>
      <c r="S26" s="41">
        <v>0.43076999999999999</v>
      </c>
      <c r="T26" s="25">
        <v>1367</v>
      </c>
      <c r="U26" s="46">
        <v>100</v>
      </c>
    </row>
    <row r="27" spans="1:21" s="24" customFormat="1" ht="15" customHeight="1" x14ac:dyDescent="0.2">
      <c r="A27" s="22" t="s">
        <v>18</v>
      </c>
      <c r="B27" s="65" t="s">
        <v>39</v>
      </c>
      <c r="C27" s="66">
        <v>0</v>
      </c>
      <c r="D27" s="76">
        <v>0</v>
      </c>
      <c r="E27" s="69">
        <v>0</v>
      </c>
      <c r="F27" s="70">
        <v>0</v>
      </c>
      <c r="G27" s="69">
        <v>0</v>
      </c>
      <c r="H27" s="70">
        <v>0</v>
      </c>
      <c r="I27" s="69">
        <v>0</v>
      </c>
      <c r="J27" s="70">
        <v>0</v>
      </c>
      <c r="K27" s="69">
        <v>0</v>
      </c>
      <c r="L27" s="71">
        <v>0</v>
      </c>
      <c r="M27" s="69">
        <v>0</v>
      </c>
      <c r="N27" s="70">
        <v>0</v>
      </c>
      <c r="O27" s="69">
        <v>0</v>
      </c>
      <c r="P27" s="75">
        <v>0</v>
      </c>
      <c r="Q27" s="73">
        <v>0</v>
      </c>
      <c r="R27" s="76">
        <v>0</v>
      </c>
      <c r="S27" s="73">
        <v>0</v>
      </c>
      <c r="T27" s="80">
        <v>589</v>
      </c>
      <c r="U27" s="79">
        <v>100</v>
      </c>
    </row>
    <row r="28" spans="1:21" s="24" customFormat="1" ht="15" customHeight="1" x14ac:dyDescent="0.2">
      <c r="A28" s="22" t="s">
        <v>18</v>
      </c>
      <c r="B28" s="64" t="s">
        <v>40</v>
      </c>
      <c r="C28" s="49">
        <v>0</v>
      </c>
      <c r="D28" s="47">
        <v>0</v>
      </c>
      <c r="E28" s="42">
        <v>0</v>
      </c>
      <c r="F28" s="44">
        <v>0</v>
      </c>
      <c r="G28" s="42">
        <v>0</v>
      </c>
      <c r="H28" s="44">
        <v>0</v>
      </c>
      <c r="I28" s="42">
        <v>0</v>
      </c>
      <c r="J28" s="44">
        <v>0</v>
      </c>
      <c r="K28" s="42">
        <v>0</v>
      </c>
      <c r="L28" s="43">
        <v>0</v>
      </c>
      <c r="M28" s="42">
        <v>0</v>
      </c>
      <c r="N28" s="44">
        <v>0</v>
      </c>
      <c r="O28" s="42">
        <v>0</v>
      </c>
      <c r="P28" s="45">
        <v>0</v>
      </c>
      <c r="Q28" s="41">
        <v>0</v>
      </c>
      <c r="R28" s="40">
        <v>0</v>
      </c>
      <c r="S28" s="41">
        <v>0</v>
      </c>
      <c r="T28" s="25">
        <v>1434</v>
      </c>
      <c r="U28" s="46">
        <v>100</v>
      </c>
    </row>
    <row r="29" spans="1:21" s="24" customFormat="1" ht="15" customHeight="1" x14ac:dyDescent="0.2">
      <c r="A29" s="22" t="s">
        <v>18</v>
      </c>
      <c r="B29" s="65" t="s">
        <v>41</v>
      </c>
      <c r="C29" s="63">
        <v>0</v>
      </c>
      <c r="D29" s="68">
        <v>0</v>
      </c>
      <c r="E29" s="69">
        <v>0</v>
      </c>
      <c r="F29" s="70">
        <v>0</v>
      </c>
      <c r="G29" s="69">
        <v>0</v>
      </c>
      <c r="H29" s="71">
        <v>0</v>
      </c>
      <c r="I29" s="69">
        <v>0</v>
      </c>
      <c r="J29" s="70">
        <v>0</v>
      </c>
      <c r="K29" s="69">
        <v>0</v>
      </c>
      <c r="L29" s="71">
        <v>0</v>
      </c>
      <c r="M29" s="69">
        <v>0</v>
      </c>
      <c r="N29" s="70">
        <v>0</v>
      </c>
      <c r="O29" s="69">
        <v>0</v>
      </c>
      <c r="P29" s="75">
        <v>0</v>
      </c>
      <c r="Q29" s="73">
        <v>0</v>
      </c>
      <c r="R29" s="68">
        <v>0</v>
      </c>
      <c r="S29" s="73">
        <v>0</v>
      </c>
      <c r="T29" s="80">
        <v>1873</v>
      </c>
      <c r="U29" s="79">
        <v>100</v>
      </c>
    </row>
    <row r="30" spans="1:21" s="24" customFormat="1" ht="15" customHeight="1" x14ac:dyDescent="0.2">
      <c r="A30" s="22" t="s">
        <v>18</v>
      </c>
      <c r="B30" s="64" t="s">
        <v>42</v>
      </c>
      <c r="C30" s="39">
        <v>1</v>
      </c>
      <c r="D30" s="47">
        <v>0</v>
      </c>
      <c r="E30" s="42">
        <v>0</v>
      </c>
      <c r="F30" s="43">
        <v>0</v>
      </c>
      <c r="G30" s="42">
        <v>0</v>
      </c>
      <c r="H30" s="44">
        <v>0</v>
      </c>
      <c r="I30" s="42">
        <v>0</v>
      </c>
      <c r="J30" s="44">
        <v>0</v>
      </c>
      <c r="K30" s="42">
        <v>0</v>
      </c>
      <c r="L30" s="44">
        <v>1</v>
      </c>
      <c r="M30" s="42">
        <v>100</v>
      </c>
      <c r="N30" s="44">
        <v>0</v>
      </c>
      <c r="O30" s="42">
        <v>0</v>
      </c>
      <c r="P30" s="45">
        <v>0</v>
      </c>
      <c r="Q30" s="41">
        <v>0</v>
      </c>
      <c r="R30" s="40">
        <v>0</v>
      </c>
      <c r="S30" s="41">
        <v>0</v>
      </c>
      <c r="T30" s="25">
        <v>3616</v>
      </c>
      <c r="U30" s="46">
        <v>100</v>
      </c>
    </row>
    <row r="31" spans="1:21" s="24" customFormat="1" ht="15" customHeight="1" x14ac:dyDescent="0.2">
      <c r="A31" s="22" t="s">
        <v>18</v>
      </c>
      <c r="B31" s="65" t="s">
        <v>43</v>
      </c>
      <c r="C31" s="66">
        <v>3</v>
      </c>
      <c r="D31" s="68">
        <v>0</v>
      </c>
      <c r="E31" s="69">
        <v>0</v>
      </c>
      <c r="F31" s="71">
        <v>0</v>
      </c>
      <c r="G31" s="69">
        <v>0</v>
      </c>
      <c r="H31" s="70">
        <v>0</v>
      </c>
      <c r="I31" s="69">
        <v>0</v>
      </c>
      <c r="J31" s="71">
        <v>1</v>
      </c>
      <c r="K31" s="69">
        <v>33.332999999999998</v>
      </c>
      <c r="L31" s="70">
        <v>2</v>
      </c>
      <c r="M31" s="69">
        <v>66.667000000000002</v>
      </c>
      <c r="N31" s="70">
        <v>0</v>
      </c>
      <c r="O31" s="69">
        <v>0</v>
      </c>
      <c r="P31" s="72">
        <v>0</v>
      </c>
      <c r="Q31" s="73">
        <v>0</v>
      </c>
      <c r="R31" s="68">
        <v>0</v>
      </c>
      <c r="S31" s="73">
        <v>0</v>
      </c>
      <c r="T31" s="80">
        <v>2170</v>
      </c>
      <c r="U31" s="79">
        <v>99.953999999999994</v>
      </c>
    </row>
    <row r="32" spans="1:21" s="24" customFormat="1" ht="15" customHeight="1" x14ac:dyDescent="0.2">
      <c r="A32" s="22" t="s">
        <v>18</v>
      </c>
      <c r="B32" s="64" t="s">
        <v>44</v>
      </c>
      <c r="C32" s="39">
        <v>14859</v>
      </c>
      <c r="D32" s="40">
        <v>50</v>
      </c>
      <c r="E32" s="42">
        <v>0.33650000000000002</v>
      </c>
      <c r="F32" s="44">
        <v>16</v>
      </c>
      <c r="G32" s="42">
        <v>0.10768</v>
      </c>
      <c r="H32" s="44">
        <v>234</v>
      </c>
      <c r="I32" s="42">
        <v>1.575</v>
      </c>
      <c r="J32" s="44">
        <v>9804</v>
      </c>
      <c r="K32" s="42">
        <v>65.98</v>
      </c>
      <c r="L32" s="43">
        <v>4680</v>
      </c>
      <c r="M32" s="42">
        <v>31.495999999999999</v>
      </c>
      <c r="N32" s="43">
        <v>0</v>
      </c>
      <c r="O32" s="42">
        <v>0</v>
      </c>
      <c r="P32" s="48">
        <v>75</v>
      </c>
      <c r="Q32" s="41">
        <v>0.50473999999999997</v>
      </c>
      <c r="R32" s="47">
        <v>170</v>
      </c>
      <c r="S32" s="41">
        <v>1.1440900000000001</v>
      </c>
      <c r="T32" s="25">
        <v>978</v>
      </c>
      <c r="U32" s="46">
        <v>100</v>
      </c>
    </row>
    <row r="33" spans="1:21" s="24" customFormat="1" ht="15" customHeight="1" x14ac:dyDescent="0.2">
      <c r="A33" s="22" t="s">
        <v>18</v>
      </c>
      <c r="B33" s="65" t="s">
        <v>45</v>
      </c>
      <c r="C33" s="63">
        <v>2157</v>
      </c>
      <c r="D33" s="76">
        <v>2</v>
      </c>
      <c r="E33" s="69">
        <v>9.2700000000000005E-2</v>
      </c>
      <c r="F33" s="70">
        <v>2</v>
      </c>
      <c r="G33" s="69">
        <v>9.2719999999999997E-2</v>
      </c>
      <c r="H33" s="71">
        <v>122</v>
      </c>
      <c r="I33" s="69">
        <v>5.6559999999999997</v>
      </c>
      <c r="J33" s="70">
        <v>432</v>
      </c>
      <c r="K33" s="69">
        <v>20.027999999999999</v>
      </c>
      <c r="L33" s="70">
        <v>1543</v>
      </c>
      <c r="M33" s="69">
        <v>71.534999999999997</v>
      </c>
      <c r="N33" s="71">
        <v>21</v>
      </c>
      <c r="O33" s="69">
        <v>0.97357000000000005</v>
      </c>
      <c r="P33" s="75">
        <v>35</v>
      </c>
      <c r="Q33" s="73">
        <v>1.62262</v>
      </c>
      <c r="R33" s="76">
        <v>55</v>
      </c>
      <c r="S33" s="73">
        <v>2.5498400000000001</v>
      </c>
      <c r="T33" s="80">
        <v>2372</v>
      </c>
      <c r="U33" s="79">
        <v>100</v>
      </c>
    </row>
    <row r="34" spans="1:21" s="24" customFormat="1" ht="15" customHeight="1" x14ac:dyDescent="0.2">
      <c r="A34" s="22" t="s">
        <v>18</v>
      </c>
      <c r="B34" s="64" t="s">
        <v>46</v>
      </c>
      <c r="C34" s="49">
        <v>0</v>
      </c>
      <c r="D34" s="40">
        <v>0</v>
      </c>
      <c r="E34" s="42">
        <v>0</v>
      </c>
      <c r="F34" s="44">
        <v>0</v>
      </c>
      <c r="G34" s="42">
        <v>0</v>
      </c>
      <c r="H34" s="43">
        <v>0</v>
      </c>
      <c r="I34" s="42">
        <v>0</v>
      </c>
      <c r="J34" s="44">
        <v>0</v>
      </c>
      <c r="K34" s="42">
        <v>0</v>
      </c>
      <c r="L34" s="43">
        <v>0</v>
      </c>
      <c r="M34" s="42">
        <v>0</v>
      </c>
      <c r="N34" s="43">
        <v>0</v>
      </c>
      <c r="O34" s="42">
        <v>0</v>
      </c>
      <c r="P34" s="45">
        <v>0</v>
      </c>
      <c r="Q34" s="41">
        <v>0</v>
      </c>
      <c r="R34" s="47">
        <v>0</v>
      </c>
      <c r="S34" s="41">
        <v>0</v>
      </c>
      <c r="T34" s="25">
        <v>825</v>
      </c>
      <c r="U34" s="46">
        <v>100</v>
      </c>
    </row>
    <row r="35" spans="1:21" s="24" customFormat="1" ht="15" customHeight="1" x14ac:dyDescent="0.2">
      <c r="A35" s="22" t="s">
        <v>18</v>
      </c>
      <c r="B35" s="65" t="s">
        <v>47</v>
      </c>
      <c r="C35" s="66">
        <v>0</v>
      </c>
      <c r="D35" s="76">
        <v>0</v>
      </c>
      <c r="E35" s="69">
        <v>0</v>
      </c>
      <c r="F35" s="70">
        <v>0</v>
      </c>
      <c r="G35" s="69">
        <v>0</v>
      </c>
      <c r="H35" s="71">
        <v>0</v>
      </c>
      <c r="I35" s="69">
        <v>0</v>
      </c>
      <c r="J35" s="70">
        <v>0</v>
      </c>
      <c r="K35" s="69">
        <v>0</v>
      </c>
      <c r="L35" s="71">
        <v>0</v>
      </c>
      <c r="M35" s="69">
        <v>0</v>
      </c>
      <c r="N35" s="70">
        <v>0</v>
      </c>
      <c r="O35" s="69">
        <v>0</v>
      </c>
      <c r="P35" s="75">
        <v>0</v>
      </c>
      <c r="Q35" s="73">
        <v>0</v>
      </c>
      <c r="R35" s="76">
        <v>0</v>
      </c>
      <c r="S35" s="73">
        <v>0</v>
      </c>
      <c r="T35" s="80">
        <v>1064</v>
      </c>
      <c r="U35" s="79">
        <v>100</v>
      </c>
    </row>
    <row r="36" spans="1:21" s="24" customFormat="1" ht="15" customHeight="1" x14ac:dyDescent="0.2">
      <c r="A36" s="22" t="s">
        <v>18</v>
      </c>
      <c r="B36" s="64" t="s">
        <v>48</v>
      </c>
      <c r="C36" s="49">
        <v>0</v>
      </c>
      <c r="D36" s="47">
        <v>0</v>
      </c>
      <c r="E36" s="42">
        <v>0</v>
      </c>
      <c r="F36" s="44">
        <v>0</v>
      </c>
      <c r="G36" s="42">
        <v>0</v>
      </c>
      <c r="H36" s="44">
        <v>0</v>
      </c>
      <c r="I36" s="42">
        <v>0</v>
      </c>
      <c r="J36" s="43">
        <v>0</v>
      </c>
      <c r="K36" s="42">
        <v>0</v>
      </c>
      <c r="L36" s="43">
        <v>0</v>
      </c>
      <c r="M36" s="42">
        <v>0</v>
      </c>
      <c r="N36" s="44">
        <v>0</v>
      </c>
      <c r="O36" s="42">
        <v>0</v>
      </c>
      <c r="P36" s="48">
        <v>0</v>
      </c>
      <c r="Q36" s="41">
        <v>0</v>
      </c>
      <c r="R36" s="47">
        <v>0</v>
      </c>
      <c r="S36" s="41">
        <v>0</v>
      </c>
      <c r="T36" s="25">
        <v>658</v>
      </c>
      <c r="U36" s="46">
        <v>100</v>
      </c>
    </row>
    <row r="37" spans="1:21" s="24" customFormat="1" ht="15" customHeight="1" x14ac:dyDescent="0.2">
      <c r="A37" s="22" t="s">
        <v>18</v>
      </c>
      <c r="B37" s="65" t="s">
        <v>49</v>
      </c>
      <c r="C37" s="63">
        <v>0</v>
      </c>
      <c r="D37" s="68">
        <v>0</v>
      </c>
      <c r="E37" s="69">
        <v>0</v>
      </c>
      <c r="F37" s="70">
        <v>0</v>
      </c>
      <c r="G37" s="69">
        <v>0</v>
      </c>
      <c r="H37" s="70">
        <v>0</v>
      </c>
      <c r="I37" s="69">
        <v>0</v>
      </c>
      <c r="J37" s="70">
        <v>0</v>
      </c>
      <c r="K37" s="69">
        <v>0</v>
      </c>
      <c r="L37" s="70">
        <v>0</v>
      </c>
      <c r="M37" s="69">
        <v>0</v>
      </c>
      <c r="N37" s="71">
        <v>0</v>
      </c>
      <c r="O37" s="69">
        <v>0</v>
      </c>
      <c r="P37" s="75">
        <v>0</v>
      </c>
      <c r="Q37" s="73">
        <v>0</v>
      </c>
      <c r="R37" s="76">
        <v>0</v>
      </c>
      <c r="S37" s="73">
        <v>0</v>
      </c>
      <c r="T37" s="80">
        <v>483</v>
      </c>
      <c r="U37" s="79">
        <v>100</v>
      </c>
    </row>
    <row r="38" spans="1:21" s="24" customFormat="1" ht="15" customHeight="1" x14ac:dyDescent="0.2">
      <c r="A38" s="22" t="s">
        <v>18</v>
      </c>
      <c r="B38" s="64" t="s">
        <v>50</v>
      </c>
      <c r="C38" s="39">
        <v>0</v>
      </c>
      <c r="D38" s="40">
        <v>0</v>
      </c>
      <c r="E38" s="42">
        <v>0</v>
      </c>
      <c r="F38" s="44">
        <v>0</v>
      </c>
      <c r="G38" s="42">
        <v>0</v>
      </c>
      <c r="H38" s="44">
        <v>0</v>
      </c>
      <c r="I38" s="42">
        <v>0</v>
      </c>
      <c r="J38" s="44">
        <v>0</v>
      </c>
      <c r="K38" s="42">
        <v>0</v>
      </c>
      <c r="L38" s="44">
        <v>0</v>
      </c>
      <c r="M38" s="42">
        <v>0</v>
      </c>
      <c r="N38" s="44">
        <v>0</v>
      </c>
      <c r="O38" s="42">
        <v>0</v>
      </c>
      <c r="P38" s="45">
        <v>0</v>
      </c>
      <c r="Q38" s="41">
        <v>0</v>
      </c>
      <c r="R38" s="47">
        <v>0</v>
      </c>
      <c r="S38" s="41">
        <v>0</v>
      </c>
      <c r="T38" s="25">
        <v>2577</v>
      </c>
      <c r="U38" s="46">
        <v>100</v>
      </c>
    </row>
    <row r="39" spans="1:21" s="24" customFormat="1" ht="15" customHeight="1" x14ac:dyDescent="0.2">
      <c r="A39" s="22" t="s">
        <v>18</v>
      </c>
      <c r="B39" s="65" t="s">
        <v>51</v>
      </c>
      <c r="C39" s="63">
        <v>0</v>
      </c>
      <c r="D39" s="76">
        <v>0</v>
      </c>
      <c r="E39" s="69">
        <v>0</v>
      </c>
      <c r="F39" s="70">
        <v>0</v>
      </c>
      <c r="G39" s="69">
        <v>0</v>
      </c>
      <c r="H39" s="71">
        <v>0</v>
      </c>
      <c r="I39" s="69">
        <v>0</v>
      </c>
      <c r="J39" s="70">
        <v>0</v>
      </c>
      <c r="K39" s="69">
        <v>0</v>
      </c>
      <c r="L39" s="71">
        <v>0</v>
      </c>
      <c r="M39" s="69">
        <v>0</v>
      </c>
      <c r="N39" s="70">
        <v>0</v>
      </c>
      <c r="O39" s="69">
        <v>0</v>
      </c>
      <c r="P39" s="75">
        <v>0</v>
      </c>
      <c r="Q39" s="73">
        <v>0</v>
      </c>
      <c r="R39" s="68">
        <v>0</v>
      </c>
      <c r="S39" s="73">
        <v>0</v>
      </c>
      <c r="T39" s="80">
        <v>880</v>
      </c>
      <c r="U39" s="79">
        <v>100</v>
      </c>
    </row>
    <row r="40" spans="1:21" s="24" customFormat="1" ht="15" customHeight="1" x14ac:dyDescent="0.2">
      <c r="A40" s="22" t="s">
        <v>18</v>
      </c>
      <c r="B40" s="64" t="s">
        <v>52</v>
      </c>
      <c r="C40" s="49">
        <v>1</v>
      </c>
      <c r="D40" s="40">
        <v>0</v>
      </c>
      <c r="E40" s="42">
        <v>0</v>
      </c>
      <c r="F40" s="44">
        <v>0</v>
      </c>
      <c r="G40" s="42">
        <v>0</v>
      </c>
      <c r="H40" s="44">
        <v>0</v>
      </c>
      <c r="I40" s="42">
        <v>0</v>
      </c>
      <c r="J40" s="43">
        <v>0</v>
      </c>
      <c r="K40" s="42">
        <v>0</v>
      </c>
      <c r="L40" s="43">
        <v>1</v>
      </c>
      <c r="M40" s="42">
        <v>100</v>
      </c>
      <c r="N40" s="44">
        <v>0</v>
      </c>
      <c r="O40" s="42">
        <v>0</v>
      </c>
      <c r="P40" s="45">
        <v>0</v>
      </c>
      <c r="Q40" s="41">
        <v>0</v>
      </c>
      <c r="R40" s="47">
        <v>0</v>
      </c>
      <c r="S40" s="41">
        <v>0</v>
      </c>
      <c r="T40" s="25">
        <v>4916</v>
      </c>
      <c r="U40" s="46">
        <v>100</v>
      </c>
    </row>
    <row r="41" spans="1:21" s="24" customFormat="1" ht="15" customHeight="1" x14ac:dyDescent="0.2">
      <c r="A41" s="22" t="s">
        <v>18</v>
      </c>
      <c r="B41" s="65" t="s">
        <v>53</v>
      </c>
      <c r="C41" s="63">
        <v>17</v>
      </c>
      <c r="D41" s="76">
        <v>1</v>
      </c>
      <c r="E41" s="69">
        <v>5.8823999999999996</v>
      </c>
      <c r="F41" s="70">
        <v>0</v>
      </c>
      <c r="G41" s="69">
        <v>0</v>
      </c>
      <c r="H41" s="70">
        <v>0</v>
      </c>
      <c r="I41" s="69">
        <v>0</v>
      </c>
      <c r="J41" s="70">
        <v>2</v>
      </c>
      <c r="K41" s="69">
        <v>11.765000000000001</v>
      </c>
      <c r="L41" s="71">
        <v>14</v>
      </c>
      <c r="M41" s="69">
        <v>82.352999999999994</v>
      </c>
      <c r="N41" s="71">
        <v>0</v>
      </c>
      <c r="O41" s="69">
        <v>0</v>
      </c>
      <c r="P41" s="72">
        <v>0</v>
      </c>
      <c r="Q41" s="73">
        <v>0</v>
      </c>
      <c r="R41" s="68">
        <v>0</v>
      </c>
      <c r="S41" s="73">
        <v>0</v>
      </c>
      <c r="T41" s="80">
        <v>2618</v>
      </c>
      <c r="U41" s="79">
        <v>100</v>
      </c>
    </row>
    <row r="42" spans="1:21" s="24" customFormat="1" ht="15" customHeight="1" x14ac:dyDescent="0.2">
      <c r="A42" s="22" t="s">
        <v>18</v>
      </c>
      <c r="B42" s="64" t="s">
        <v>54</v>
      </c>
      <c r="C42" s="49">
        <v>0</v>
      </c>
      <c r="D42" s="40">
        <v>0</v>
      </c>
      <c r="E42" s="42">
        <v>0</v>
      </c>
      <c r="F42" s="44">
        <v>0</v>
      </c>
      <c r="G42" s="42">
        <v>0</v>
      </c>
      <c r="H42" s="44">
        <v>0</v>
      </c>
      <c r="I42" s="42">
        <v>0</v>
      </c>
      <c r="J42" s="43">
        <v>0</v>
      </c>
      <c r="K42" s="42">
        <v>0</v>
      </c>
      <c r="L42" s="43">
        <v>0</v>
      </c>
      <c r="M42" s="42">
        <v>0</v>
      </c>
      <c r="N42" s="43">
        <v>0</v>
      </c>
      <c r="O42" s="42">
        <v>0</v>
      </c>
      <c r="P42" s="45">
        <v>0</v>
      </c>
      <c r="Q42" s="41">
        <v>0</v>
      </c>
      <c r="R42" s="47">
        <v>0</v>
      </c>
      <c r="S42" s="41">
        <v>0</v>
      </c>
      <c r="T42" s="25">
        <v>481</v>
      </c>
      <c r="U42" s="46">
        <v>100</v>
      </c>
    </row>
    <row r="43" spans="1:21" s="24" customFormat="1" ht="15" customHeight="1" x14ac:dyDescent="0.2">
      <c r="A43" s="22" t="s">
        <v>18</v>
      </c>
      <c r="B43" s="65" t="s">
        <v>55</v>
      </c>
      <c r="C43" s="63">
        <v>51</v>
      </c>
      <c r="D43" s="68">
        <v>0</v>
      </c>
      <c r="E43" s="69">
        <v>0</v>
      </c>
      <c r="F43" s="70">
        <v>0</v>
      </c>
      <c r="G43" s="69">
        <v>0</v>
      </c>
      <c r="H43" s="71">
        <v>1</v>
      </c>
      <c r="I43" s="69">
        <v>1.9610000000000001</v>
      </c>
      <c r="J43" s="70">
        <v>0</v>
      </c>
      <c r="K43" s="69">
        <v>0</v>
      </c>
      <c r="L43" s="70">
        <v>50</v>
      </c>
      <c r="M43" s="69">
        <v>98.039000000000001</v>
      </c>
      <c r="N43" s="70">
        <v>0</v>
      </c>
      <c r="O43" s="69">
        <v>0</v>
      </c>
      <c r="P43" s="72">
        <v>0</v>
      </c>
      <c r="Q43" s="73">
        <v>0</v>
      </c>
      <c r="R43" s="76">
        <v>0</v>
      </c>
      <c r="S43" s="73">
        <v>0</v>
      </c>
      <c r="T43" s="80">
        <v>3631</v>
      </c>
      <c r="U43" s="79">
        <v>100</v>
      </c>
    </row>
    <row r="44" spans="1:21" s="24" customFormat="1" ht="15" customHeight="1" x14ac:dyDescent="0.2">
      <c r="A44" s="22" t="s">
        <v>18</v>
      </c>
      <c r="B44" s="64" t="s">
        <v>56</v>
      </c>
      <c r="C44" s="39">
        <v>3728</v>
      </c>
      <c r="D44" s="40">
        <v>799</v>
      </c>
      <c r="E44" s="42">
        <v>21.432400000000001</v>
      </c>
      <c r="F44" s="43">
        <v>4</v>
      </c>
      <c r="G44" s="42">
        <v>0.10730000000000001</v>
      </c>
      <c r="H44" s="44">
        <v>197</v>
      </c>
      <c r="I44" s="42">
        <v>5.2839999999999998</v>
      </c>
      <c r="J44" s="44">
        <v>216</v>
      </c>
      <c r="K44" s="42">
        <v>5.7939999999999996</v>
      </c>
      <c r="L44" s="44">
        <v>2288</v>
      </c>
      <c r="M44" s="42">
        <v>61.372999999999998</v>
      </c>
      <c r="N44" s="43">
        <v>1</v>
      </c>
      <c r="O44" s="42">
        <v>2.682E-2</v>
      </c>
      <c r="P44" s="48">
        <v>223</v>
      </c>
      <c r="Q44" s="41">
        <v>5.9817600000000004</v>
      </c>
      <c r="R44" s="47">
        <v>67</v>
      </c>
      <c r="S44" s="41">
        <v>1.79721</v>
      </c>
      <c r="T44" s="25">
        <v>1815</v>
      </c>
      <c r="U44" s="46">
        <v>100</v>
      </c>
    </row>
    <row r="45" spans="1:21" s="24" customFormat="1" ht="15" customHeight="1" x14ac:dyDescent="0.2">
      <c r="A45" s="22" t="s">
        <v>18</v>
      </c>
      <c r="B45" s="65" t="s">
        <v>57</v>
      </c>
      <c r="C45" s="63">
        <v>0</v>
      </c>
      <c r="D45" s="76">
        <v>0</v>
      </c>
      <c r="E45" s="69">
        <v>0</v>
      </c>
      <c r="F45" s="70">
        <v>0</v>
      </c>
      <c r="G45" s="69">
        <v>0</v>
      </c>
      <c r="H45" s="71">
        <v>0</v>
      </c>
      <c r="I45" s="69">
        <v>0</v>
      </c>
      <c r="J45" s="70">
        <v>0</v>
      </c>
      <c r="K45" s="69">
        <v>0</v>
      </c>
      <c r="L45" s="71">
        <v>0</v>
      </c>
      <c r="M45" s="69">
        <v>0</v>
      </c>
      <c r="N45" s="70">
        <v>0</v>
      </c>
      <c r="O45" s="69">
        <v>0</v>
      </c>
      <c r="P45" s="72">
        <v>0</v>
      </c>
      <c r="Q45" s="73">
        <v>0</v>
      </c>
      <c r="R45" s="68">
        <v>0</v>
      </c>
      <c r="S45" s="73">
        <v>0</v>
      </c>
      <c r="T45" s="80">
        <v>1283</v>
      </c>
      <c r="U45" s="79">
        <v>100</v>
      </c>
    </row>
    <row r="46" spans="1:21" s="24" customFormat="1" ht="15" customHeight="1" x14ac:dyDescent="0.2">
      <c r="A46" s="22" t="s">
        <v>18</v>
      </c>
      <c r="B46" s="64" t="s">
        <v>58</v>
      </c>
      <c r="C46" s="39">
        <v>0</v>
      </c>
      <c r="D46" s="40">
        <v>0</v>
      </c>
      <c r="E46" s="42">
        <v>0</v>
      </c>
      <c r="F46" s="44">
        <v>0</v>
      </c>
      <c r="G46" s="42">
        <v>0</v>
      </c>
      <c r="H46" s="44">
        <v>0</v>
      </c>
      <c r="I46" s="42">
        <v>0</v>
      </c>
      <c r="J46" s="44">
        <v>0</v>
      </c>
      <c r="K46" s="42">
        <v>0</v>
      </c>
      <c r="L46" s="43">
        <v>0</v>
      </c>
      <c r="M46" s="42">
        <v>0</v>
      </c>
      <c r="N46" s="43">
        <v>0</v>
      </c>
      <c r="O46" s="42">
        <v>0</v>
      </c>
      <c r="P46" s="48">
        <v>0</v>
      </c>
      <c r="Q46" s="41">
        <v>0</v>
      </c>
      <c r="R46" s="40">
        <v>0</v>
      </c>
      <c r="S46" s="41">
        <v>0</v>
      </c>
      <c r="T46" s="25">
        <v>3027</v>
      </c>
      <c r="U46" s="46">
        <v>100</v>
      </c>
    </row>
    <row r="47" spans="1:21" s="24" customFormat="1" ht="15" customHeight="1" x14ac:dyDescent="0.2">
      <c r="A47" s="22" t="s">
        <v>18</v>
      </c>
      <c r="B47" s="65" t="s">
        <v>59</v>
      </c>
      <c r="C47" s="66">
        <v>0</v>
      </c>
      <c r="D47" s="68">
        <v>0</v>
      </c>
      <c r="E47" s="69">
        <v>0</v>
      </c>
      <c r="F47" s="71">
        <v>0</v>
      </c>
      <c r="G47" s="69">
        <v>0</v>
      </c>
      <c r="H47" s="71">
        <v>0</v>
      </c>
      <c r="I47" s="69">
        <v>0</v>
      </c>
      <c r="J47" s="71">
        <v>0</v>
      </c>
      <c r="K47" s="69">
        <v>0</v>
      </c>
      <c r="L47" s="71">
        <v>0</v>
      </c>
      <c r="M47" s="69">
        <v>0</v>
      </c>
      <c r="N47" s="70">
        <v>0</v>
      </c>
      <c r="O47" s="69">
        <v>0</v>
      </c>
      <c r="P47" s="72">
        <v>0</v>
      </c>
      <c r="Q47" s="73">
        <v>0</v>
      </c>
      <c r="R47" s="76">
        <v>0</v>
      </c>
      <c r="S47" s="73">
        <v>0</v>
      </c>
      <c r="T47" s="80">
        <v>308</v>
      </c>
      <c r="U47" s="79">
        <v>100</v>
      </c>
    </row>
    <row r="48" spans="1:21" s="24" customFormat="1" ht="15" customHeight="1" x14ac:dyDescent="0.2">
      <c r="A48" s="22" t="s">
        <v>18</v>
      </c>
      <c r="B48" s="64" t="s">
        <v>60</v>
      </c>
      <c r="C48" s="39">
        <v>31</v>
      </c>
      <c r="D48" s="47">
        <v>0</v>
      </c>
      <c r="E48" s="42">
        <v>0</v>
      </c>
      <c r="F48" s="44">
        <v>0</v>
      </c>
      <c r="G48" s="42">
        <v>0</v>
      </c>
      <c r="H48" s="43">
        <v>1</v>
      </c>
      <c r="I48" s="42">
        <v>3.226</v>
      </c>
      <c r="J48" s="44">
        <v>8</v>
      </c>
      <c r="K48" s="42">
        <v>25.806000000000001</v>
      </c>
      <c r="L48" s="44">
        <v>21</v>
      </c>
      <c r="M48" s="42">
        <v>67.742000000000004</v>
      </c>
      <c r="N48" s="43">
        <v>0</v>
      </c>
      <c r="O48" s="42">
        <v>0</v>
      </c>
      <c r="P48" s="48">
        <v>1</v>
      </c>
      <c r="Q48" s="41">
        <v>3.2258100000000001</v>
      </c>
      <c r="R48" s="47">
        <v>2</v>
      </c>
      <c r="S48" s="41">
        <v>6.4516099999999996</v>
      </c>
      <c r="T48" s="25">
        <v>1236</v>
      </c>
      <c r="U48" s="46">
        <v>100</v>
      </c>
    </row>
    <row r="49" spans="1:23" s="24" customFormat="1" ht="15" customHeight="1" x14ac:dyDescent="0.2">
      <c r="A49" s="22" t="s">
        <v>18</v>
      </c>
      <c r="B49" s="65" t="s">
        <v>61</v>
      </c>
      <c r="C49" s="66">
        <v>0</v>
      </c>
      <c r="D49" s="68">
        <v>0</v>
      </c>
      <c r="E49" s="69">
        <v>0</v>
      </c>
      <c r="F49" s="70">
        <v>0</v>
      </c>
      <c r="G49" s="69">
        <v>0</v>
      </c>
      <c r="H49" s="70">
        <v>0</v>
      </c>
      <c r="I49" s="69">
        <v>0</v>
      </c>
      <c r="J49" s="70">
        <v>0</v>
      </c>
      <c r="K49" s="69">
        <v>0</v>
      </c>
      <c r="L49" s="71">
        <v>0</v>
      </c>
      <c r="M49" s="69">
        <v>0</v>
      </c>
      <c r="N49" s="71">
        <v>0</v>
      </c>
      <c r="O49" s="69">
        <v>0</v>
      </c>
      <c r="P49" s="72">
        <v>0</v>
      </c>
      <c r="Q49" s="73">
        <v>0</v>
      </c>
      <c r="R49" s="76">
        <v>0</v>
      </c>
      <c r="S49" s="73">
        <v>0</v>
      </c>
      <c r="T49" s="80">
        <v>688</v>
      </c>
      <c r="U49" s="79">
        <v>100</v>
      </c>
    </row>
    <row r="50" spans="1:23" s="24" customFormat="1" ht="15" customHeight="1" x14ac:dyDescent="0.2">
      <c r="A50" s="22" t="s">
        <v>18</v>
      </c>
      <c r="B50" s="64" t="s">
        <v>62</v>
      </c>
      <c r="C50" s="39">
        <v>3585</v>
      </c>
      <c r="D50" s="40">
        <v>3</v>
      </c>
      <c r="E50" s="42">
        <v>8.3699999999999997E-2</v>
      </c>
      <c r="F50" s="44">
        <v>8</v>
      </c>
      <c r="G50" s="42">
        <v>0.22314999999999999</v>
      </c>
      <c r="H50" s="43">
        <v>70</v>
      </c>
      <c r="I50" s="42">
        <v>1.9530000000000001</v>
      </c>
      <c r="J50" s="44">
        <v>1001</v>
      </c>
      <c r="K50" s="42">
        <v>27.922000000000001</v>
      </c>
      <c r="L50" s="44">
        <v>2469</v>
      </c>
      <c r="M50" s="42">
        <v>68.87</v>
      </c>
      <c r="N50" s="43">
        <v>0</v>
      </c>
      <c r="O50" s="42">
        <v>0</v>
      </c>
      <c r="P50" s="48">
        <v>34</v>
      </c>
      <c r="Q50" s="41">
        <v>0.94840000000000002</v>
      </c>
      <c r="R50" s="40">
        <v>37</v>
      </c>
      <c r="S50" s="41">
        <v>1.0320800000000001</v>
      </c>
      <c r="T50" s="25">
        <v>1818</v>
      </c>
      <c r="U50" s="46">
        <v>100</v>
      </c>
    </row>
    <row r="51" spans="1:23" s="24" customFormat="1" ht="15" customHeight="1" x14ac:dyDescent="0.2">
      <c r="A51" s="22" t="s">
        <v>18</v>
      </c>
      <c r="B51" s="65" t="s">
        <v>63</v>
      </c>
      <c r="C51" s="63">
        <v>10736</v>
      </c>
      <c r="D51" s="68">
        <v>33</v>
      </c>
      <c r="E51" s="69">
        <v>0.30740000000000001</v>
      </c>
      <c r="F51" s="71">
        <v>33</v>
      </c>
      <c r="G51" s="69">
        <v>0.30737999999999999</v>
      </c>
      <c r="H51" s="70">
        <v>3251</v>
      </c>
      <c r="I51" s="69">
        <v>30.280999999999999</v>
      </c>
      <c r="J51" s="70">
        <v>2143</v>
      </c>
      <c r="K51" s="69">
        <v>19.960999999999999</v>
      </c>
      <c r="L51" s="70">
        <v>4973</v>
      </c>
      <c r="M51" s="69">
        <v>46.320999999999998</v>
      </c>
      <c r="N51" s="71">
        <v>9</v>
      </c>
      <c r="O51" s="69">
        <v>8.3830000000000002E-2</v>
      </c>
      <c r="P51" s="72">
        <v>294</v>
      </c>
      <c r="Q51" s="73">
        <v>2.7384499999999998</v>
      </c>
      <c r="R51" s="68">
        <v>619</v>
      </c>
      <c r="S51" s="73">
        <v>5.7656499999999999</v>
      </c>
      <c r="T51" s="80">
        <v>8616</v>
      </c>
      <c r="U51" s="79">
        <v>100</v>
      </c>
    </row>
    <row r="52" spans="1:23" s="24" customFormat="1" ht="15" customHeight="1" x14ac:dyDescent="0.2">
      <c r="A52" s="22" t="s">
        <v>18</v>
      </c>
      <c r="B52" s="64" t="s">
        <v>64</v>
      </c>
      <c r="C52" s="39">
        <v>0</v>
      </c>
      <c r="D52" s="47">
        <v>0</v>
      </c>
      <c r="E52" s="42">
        <v>0</v>
      </c>
      <c r="F52" s="44">
        <v>0</v>
      </c>
      <c r="G52" s="42">
        <v>0</v>
      </c>
      <c r="H52" s="43">
        <v>0</v>
      </c>
      <c r="I52" s="42">
        <v>0</v>
      </c>
      <c r="J52" s="43">
        <v>0</v>
      </c>
      <c r="K52" s="42">
        <v>0</v>
      </c>
      <c r="L52" s="44">
        <v>0</v>
      </c>
      <c r="M52" s="42">
        <v>0</v>
      </c>
      <c r="N52" s="43">
        <v>0</v>
      </c>
      <c r="O52" s="42">
        <v>0</v>
      </c>
      <c r="P52" s="45">
        <v>0</v>
      </c>
      <c r="Q52" s="41">
        <v>0</v>
      </c>
      <c r="R52" s="40">
        <v>0</v>
      </c>
      <c r="S52" s="41">
        <v>0</v>
      </c>
      <c r="T52" s="25">
        <v>1009</v>
      </c>
      <c r="U52" s="46">
        <v>100</v>
      </c>
    </row>
    <row r="53" spans="1:23" s="24" customFormat="1" ht="15" customHeight="1" x14ac:dyDescent="0.2">
      <c r="A53" s="22" t="s">
        <v>18</v>
      </c>
      <c r="B53" s="65" t="s">
        <v>65</v>
      </c>
      <c r="C53" s="66">
        <v>0</v>
      </c>
      <c r="D53" s="76">
        <v>0</v>
      </c>
      <c r="E53" s="69">
        <v>0</v>
      </c>
      <c r="F53" s="70">
        <v>0</v>
      </c>
      <c r="G53" s="69">
        <v>0</v>
      </c>
      <c r="H53" s="71">
        <v>0</v>
      </c>
      <c r="I53" s="69">
        <v>0</v>
      </c>
      <c r="J53" s="70">
        <v>0</v>
      </c>
      <c r="K53" s="69">
        <v>0</v>
      </c>
      <c r="L53" s="71">
        <v>0</v>
      </c>
      <c r="M53" s="69">
        <v>0</v>
      </c>
      <c r="N53" s="71">
        <v>0</v>
      </c>
      <c r="O53" s="69">
        <v>0</v>
      </c>
      <c r="P53" s="72">
        <v>0</v>
      </c>
      <c r="Q53" s="73">
        <v>0</v>
      </c>
      <c r="R53" s="76">
        <v>0</v>
      </c>
      <c r="S53" s="73">
        <v>0</v>
      </c>
      <c r="T53" s="80">
        <v>306</v>
      </c>
      <c r="U53" s="79">
        <v>100</v>
      </c>
    </row>
    <row r="54" spans="1:23" s="24" customFormat="1" ht="15" customHeight="1" x14ac:dyDescent="0.2">
      <c r="A54" s="22" t="s">
        <v>18</v>
      </c>
      <c r="B54" s="64" t="s">
        <v>66</v>
      </c>
      <c r="C54" s="39">
        <v>0</v>
      </c>
      <c r="D54" s="47">
        <v>0</v>
      </c>
      <c r="E54" s="42">
        <v>0</v>
      </c>
      <c r="F54" s="44">
        <v>0</v>
      </c>
      <c r="G54" s="77">
        <v>0</v>
      </c>
      <c r="H54" s="43">
        <v>0</v>
      </c>
      <c r="I54" s="77">
        <v>0</v>
      </c>
      <c r="J54" s="44">
        <v>0</v>
      </c>
      <c r="K54" s="42">
        <v>0</v>
      </c>
      <c r="L54" s="44">
        <v>0</v>
      </c>
      <c r="M54" s="42">
        <v>0</v>
      </c>
      <c r="N54" s="44">
        <v>0</v>
      </c>
      <c r="O54" s="42">
        <v>0</v>
      </c>
      <c r="P54" s="48">
        <v>0</v>
      </c>
      <c r="Q54" s="41">
        <v>0</v>
      </c>
      <c r="R54" s="40">
        <v>0</v>
      </c>
      <c r="S54" s="41">
        <v>0</v>
      </c>
      <c r="T54" s="25">
        <v>1971</v>
      </c>
      <c r="U54" s="46">
        <v>100</v>
      </c>
    </row>
    <row r="55" spans="1:23" s="24" customFormat="1" ht="15" customHeight="1" x14ac:dyDescent="0.2">
      <c r="A55" s="22" t="s">
        <v>18</v>
      </c>
      <c r="B55" s="65" t="s">
        <v>67</v>
      </c>
      <c r="C55" s="63">
        <v>0</v>
      </c>
      <c r="D55" s="68">
        <v>0</v>
      </c>
      <c r="E55" s="69">
        <v>0</v>
      </c>
      <c r="F55" s="70">
        <v>0</v>
      </c>
      <c r="G55" s="69">
        <v>0</v>
      </c>
      <c r="H55" s="71">
        <v>0</v>
      </c>
      <c r="I55" s="69">
        <v>0</v>
      </c>
      <c r="J55" s="71">
        <v>0</v>
      </c>
      <c r="K55" s="69">
        <v>0</v>
      </c>
      <c r="L55" s="70">
        <v>0</v>
      </c>
      <c r="M55" s="69">
        <v>0</v>
      </c>
      <c r="N55" s="70">
        <v>0</v>
      </c>
      <c r="O55" s="69">
        <v>0</v>
      </c>
      <c r="P55" s="75">
        <v>0</v>
      </c>
      <c r="Q55" s="73">
        <v>0</v>
      </c>
      <c r="R55" s="68">
        <v>0</v>
      </c>
      <c r="S55" s="73">
        <v>0</v>
      </c>
      <c r="T55" s="80">
        <v>2305</v>
      </c>
      <c r="U55" s="79">
        <v>100</v>
      </c>
    </row>
    <row r="56" spans="1:23" s="24" customFormat="1" ht="15" customHeight="1" x14ac:dyDescent="0.2">
      <c r="A56" s="22" t="s">
        <v>18</v>
      </c>
      <c r="B56" s="64" t="s">
        <v>68</v>
      </c>
      <c r="C56" s="39">
        <v>0</v>
      </c>
      <c r="D56" s="40">
        <v>0</v>
      </c>
      <c r="E56" s="42">
        <v>0</v>
      </c>
      <c r="F56" s="44">
        <v>0</v>
      </c>
      <c r="G56" s="42">
        <v>0</v>
      </c>
      <c r="H56" s="44">
        <v>0</v>
      </c>
      <c r="I56" s="42">
        <v>0</v>
      </c>
      <c r="J56" s="43">
        <v>0</v>
      </c>
      <c r="K56" s="42">
        <v>0</v>
      </c>
      <c r="L56" s="44">
        <v>0</v>
      </c>
      <c r="M56" s="42">
        <v>0</v>
      </c>
      <c r="N56" s="43">
        <v>0</v>
      </c>
      <c r="O56" s="42">
        <v>0</v>
      </c>
      <c r="P56" s="45">
        <v>0</v>
      </c>
      <c r="Q56" s="41">
        <v>0</v>
      </c>
      <c r="R56" s="47">
        <v>0</v>
      </c>
      <c r="S56" s="41">
        <v>0</v>
      </c>
      <c r="T56" s="25">
        <v>720</v>
      </c>
      <c r="U56" s="46">
        <v>100</v>
      </c>
    </row>
    <row r="57" spans="1:23" s="24" customFormat="1" ht="15" customHeight="1" x14ac:dyDescent="0.2">
      <c r="A57" s="22" t="s">
        <v>18</v>
      </c>
      <c r="B57" s="65" t="s">
        <v>69</v>
      </c>
      <c r="C57" s="63">
        <v>0</v>
      </c>
      <c r="D57" s="68">
        <v>0</v>
      </c>
      <c r="E57" s="69">
        <v>0</v>
      </c>
      <c r="F57" s="71">
        <v>0</v>
      </c>
      <c r="G57" s="69">
        <v>0</v>
      </c>
      <c r="H57" s="70">
        <v>0</v>
      </c>
      <c r="I57" s="69">
        <v>0</v>
      </c>
      <c r="J57" s="70">
        <v>0</v>
      </c>
      <c r="K57" s="69">
        <v>0</v>
      </c>
      <c r="L57" s="70">
        <v>0</v>
      </c>
      <c r="M57" s="69">
        <v>0</v>
      </c>
      <c r="N57" s="70">
        <v>0</v>
      </c>
      <c r="O57" s="69">
        <v>0</v>
      </c>
      <c r="P57" s="75">
        <v>0</v>
      </c>
      <c r="Q57" s="73">
        <v>0</v>
      </c>
      <c r="R57" s="76">
        <v>0</v>
      </c>
      <c r="S57" s="73">
        <v>0</v>
      </c>
      <c r="T57" s="80">
        <v>2232</v>
      </c>
      <c r="U57" s="79">
        <v>100</v>
      </c>
    </row>
    <row r="58" spans="1:23" s="24" customFormat="1" ht="15" customHeight="1" thickBot="1" x14ac:dyDescent="0.25">
      <c r="A58" s="22" t="s">
        <v>18</v>
      </c>
      <c r="B58" s="67" t="s">
        <v>70</v>
      </c>
      <c r="C58" s="50">
        <v>0</v>
      </c>
      <c r="D58" s="53">
        <v>0</v>
      </c>
      <c r="E58" s="54">
        <v>0</v>
      </c>
      <c r="F58" s="55">
        <v>0</v>
      </c>
      <c r="G58" s="54">
        <v>0</v>
      </c>
      <c r="H58" s="56">
        <v>0</v>
      </c>
      <c r="I58" s="54">
        <v>0</v>
      </c>
      <c r="J58" s="55">
        <v>0</v>
      </c>
      <c r="K58" s="54">
        <v>0</v>
      </c>
      <c r="L58" s="55">
        <v>0</v>
      </c>
      <c r="M58" s="54">
        <v>0</v>
      </c>
      <c r="N58" s="55">
        <v>0</v>
      </c>
      <c r="O58" s="54">
        <v>0</v>
      </c>
      <c r="P58" s="78">
        <v>0</v>
      </c>
      <c r="Q58" s="52">
        <v>0</v>
      </c>
      <c r="R58" s="51">
        <v>0</v>
      </c>
      <c r="S58" s="52">
        <v>0</v>
      </c>
      <c r="T58" s="27">
        <v>365</v>
      </c>
      <c r="U58" s="57">
        <v>100</v>
      </c>
    </row>
    <row r="59" spans="1:23" s="24" customFormat="1" ht="15" customHeight="1" x14ac:dyDescent="0.2">
      <c r="A59" s="22"/>
      <c r="B59" s="29"/>
      <c r="C59" s="30"/>
      <c r="D59" s="30"/>
      <c r="E59" s="30"/>
      <c r="F59" s="30"/>
      <c r="G59" s="30"/>
      <c r="H59" s="30"/>
      <c r="I59" s="30"/>
      <c r="J59" s="30"/>
      <c r="K59" s="30"/>
      <c r="L59" s="30"/>
      <c r="M59" s="30"/>
      <c r="N59" s="30"/>
      <c r="O59" s="30"/>
      <c r="P59" s="30"/>
      <c r="Q59" s="30"/>
      <c r="R59" s="31"/>
      <c r="S59" s="23"/>
      <c r="T59" s="30"/>
      <c r="U59" s="30"/>
    </row>
    <row r="60" spans="1:23" s="24" customFormat="1" ht="15" customHeight="1" x14ac:dyDescent="0.2">
      <c r="A60" s="22"/>
      <c r="B60" s="32" t="str">
        <f>CONCATENATE("NOTE: Table reads (for US): Of all ",C63, " public school male students without disabilities who received ", LOWER(A7), ", ",D63," (",TEXT(E7,"0.0"),"%) were American Indian or Alaska Native.")</f>
        <v>NOTE: Table reads (for US): Of all 60,062 public school male students without disabilities who received corporal punishment, 1,054 (1.8%) were American Indian or Alaska Native.</v>
      </c>
      <c r="C60" s="30"/>
      <c r="D60" s="30"/>
      <c r="E60" s="30"/>
      <c r="F60" s="30"/>
      <c r="G60" s="30"/>
      <c r="H60" s="30"/>
      <c r="I60" s="30"/>
      <c r="J60" s="30"/>
      <c r="K60" s="30"/>
      <c r="L60" s="30"/>
      <c r="M60" s="30"/>
      <c r="N60" s="30"/>
      <c r="O60" s="30"/>
      <c r="P60" s="30"/>
      <c r="Q60" s="30"/>
      <c r="R60" s="31"/>
      <c r="S60" s="31"/>
      <c r="T60" s="30"/>
      <c r="U60" s="30"/>
    </row>
    <row r="61" spans="1:23" s="24" customFormat="1" ht="15" customHeight="1" x14ac:dyDescent="0.2">
      <c r="A61" s="22"/>
      <c r="B61" s="105" t="s">
        <v>74</v>
      </c>
      <c r="C61" s="105"/>
      <c r="D61" s="105"/>
      <c r="E61" s="105"/>
      <c r="F61" s="105"/>
      <c r="G61" s="105"/>
      <c r="H61" s="105"/>
      <c r="I61" s="105"/>
      <c r="J61" s="105"/>
      <c r="K61" s="105"/>
      <c r="L61" s="105"/>
      <c r="M61" s="105"/>
      <c r="N61" s="105"/>
      <c r="O61" s="105"/>
      <c r="P61" s="105"/>
      <c r="Q61" s="105"/>
      <c r="R61" s="105"/>
      <c r="S61" s="105"/>
      <c r="T61" s="105"/>
      <c r="U61" s="105"/>
      <c r="V61" s="105"/>
      <c r="W61" s="105"/>
    </row>
    <row r="62" spans="1:23" s="24" customFormat="1" ht="15" customHeight="1" x14ac:dyDescent="0.2">
      <c r="A62" s="38"/>
      <c r="B62" s="105" t="s">
        <v>75</v>
      </c>
      <c r="C62" s="105"/>
      <c r="D62" s="105"/>
      <c r="E62" s="105"/>
      <c r="F62" s="105"/>
      <c r="G62" s="105"/>
      <c r="H62" s="105"/>
      <c r="I62" s="105"/>
      <c r="J62" s="105"/>
      <c r="K62" s="105"/>
      <c r="L62" s="105"/>
      <c r="M62" s="105"/>
      <c r="N62" s="105"/>
      <c r="O62" s="105"/>
      <c r="P62" s="105"/>
      <c r="Q62" s="105"/>
      <c r="R62" s="105"/>
      <c r="S62" s="105"/>
      <c r="T62" s="105"/>
      <c r="U62" s="105"/>
      <c r="V62" s="105"/>
      <c r="W62" s="105"/>
    </row>
    <row r="63" spans="1:23" ht="15" customHeight="1" x14ac:dyDescent="0.2">
      <c r="B63" s="58"/>
      <c r="C63" s="59" t="str">
        <f>IF(ISTEXT(C7),LEFT(C7,3),TEXT(C7,"#,##0"))</f>
        <v>60,062</v>
      </c>
      <c r="D63" s="59" t="str">
        <f>IF(ISTEXT(D7),LEFT(D7,3),TEXT(D7,"#,##0"))</f>
        <v>1,054</v>
      </c>
      <c r="E63" s="5"/>
      <c r="F63" s="5"/>
      <c r="G63" s="5"/>
      <c r="H63" s="5"/>
      <c r="I63" s="5"/>
      <c r="J63" s="5"/>
      <c r="K63" s="5"/>
      <c r="L63" s="5"/>
      <c r="M63" s="5"/>
      <c r="N63" s="5"/>
      <c r="O63" s="5"/>
      <c r="P63" s="5"/>
      <c r="Q63" s="5"/>
      <c r="R63" s="60"/>
      <c r="S63" s="61"/>
      <c r="T63" s="5"/>
      <c r="U63" s="5"/>
      <c r="V63" s="61"/>
      <c r="W63" s="37"/>
    </row>
    <row r="64" spans="1:23" s="37" customFormat="1" ht="15" customHeight="1" x14ac:dyDescent="0.2">
      <c r="B64" s="6"/>
      <c r="C64" s="6"/>
      <c r="D64" s="6"/>
      <c r="E64" s="6"/>
      <c r="F64" s="6"/>
      <c r="G64" s="6"/>
      <c r="H64" s="6"/>
      <c r="I64" s="6"/>
      <c r="J64" s="6"/>
      <c r="K64" s="6"/>
      <c r="L64" s="6"/>
      <c r="M64" s="6"/>
      <c r="N64" s="6"/>
      <c r="O64" s="6"/>
      <c r="P64" s="6"/>
      <c r="Q64" s="6"/>
      <c r="R64" s="5"/>
      <c r="T64" s="6"/>
      <c r="U64" s="6"/>
      <c r="V64" s="38"/>
      <c r="W64" s="38"/>
    </row>
  </sheetData>
  <mergeCells count="16">
    <mergeCell ref="B62:W62"/>
    <mergeCell ref="B2:W2"/>
    <mergeCell ref="B4:B5"/>
    <mergeCell ref="C4:C5"/>
    <mergeCell ref="D4:Q4"/>
    <mergeCell ref="R4:S5"/>
    <mergeCell ref="T4:T5"/>
    <mergeCell ref="U4:U5"/>
    <mergeCell ref="D5:E5"/>
    <mergeCell ref="F5:G5"/>
    <mergeCell ref="H5:I5"/>
    <mergeCell ref="J5:K5"/>
    <mergeCell ref="L5:M5"/>
    <mergeCell ref="N5:O5"/>
    <mergeCell ref="P5:Q5"/>
    <mergeCell ref="B61:W6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zoomScale="80" zoomScaleNormal="80" workbookViewId="0"/>
  </sheetViews>
  <sheetFormatPr defaultColWidth="10.140625" defaultRowHeight="14.25" x14ac:dyDescent="0.2"/>
  <cols>
    <col min="1" max="1" width="3.140625" style="36" customWidth="1"/>
    <col min="2" max="2" width="18.42578125" style="6" customWidth="1"/>
    <col min="3" max="17" width="12.7109375" style="6" customWidth="1"/>
    <col min="18" max="18" width="12.7109375" style="5" customWidth="1"/>
    <col min="19" max="19" width="12.7109375" style="37" customWidth="1"/>
    <col min="20" max="21" width="12.7109375" style="6" customWidth="1"/>
    <col min="22" max="22" width="12.7109375" style="38" customWidth="1"/>
    <col min="23" max="16384" width="10.140625" style="38"/>
  </cols>
  <sheetData>
    <row r="1" spans="1:23" s="6" customFormat="1" ht="15" customHeight="1" x14ac:dyDescent="0.2">
      <c r="A1" s="1"/>
      <c r="B1" s="2"/>
      <c r="C1" s="3"/>
      <c r="D1" s="3"/>
      <c r="E1" s="3"/>
      <c r="F1" s="3"/>
      <c r="G1" s="3"/>
      <c r="H1" s="3"/>
      <c r="I1" s="3"/>
      <c r="J1" s="3"/>
      <c r="K1" s="3"/>
      <c r="L1" s="3"/>
      <c r="M1" s="3"/>
      <c r="N1" s="3"/>
      <c r="O1" s="3"/>
      <c r="P1" s="3"/>
      <c r="Q1" s="3"/>
      <c r="R1" s="4"/>
      <c r="S1" s="5"/>
      <c r="T1" s="3"/>
      <c r="U1" s="3"/>
    </row>
    <row r="2" spans="1:23" s="8" customFormat="1" ht="15" customHeight="1" x14ac:dyDescent="0.25">
      <c r="A2" s="7"/>
      <c r="B2" s="97" t="str">
        <f>CONCATENATE("Number and percentage of public school female students without disabilities receiving ",LOWER(A7), " by race/ethnicity and English proficiency, by state: School Year 2015-16")</f>
        <v>Number and percentage of public school female students without disabilities receiving corporal punishment by race/ethnicity and English proficiency, by state: School Year 2015-16</v>
      </c>
      <c r="C2" s="97"/>
      <c r="D2" s="97"/>
      <c r="E2" s="97"/>
      <c r="F2" s="97"/>
      <c r="G2" s="97"/>
      <c r="H2" s="97"/>
      <c r="I2" s="97"/>
      <c r="J2" s="97"/>
      <c r="K2" s="97"/>
      <c r="L2" s="97"/>
      <c r="M2" s="97"/>
      <c r="N2" s="97"/>
      <c r="O2" s="97"/>
      <c r="P2" s="97"/>
      <c r="Q2" s="97"/>
      <c r="R2" s="97"/>
      <c r="S2" s="97"/>
      <c r="T2" s="97"/>
      <c r="U2" s="97"/>
      <c r="V2" s="97"/>
      <c r="W2" s="97"/>
    </row>
    <row r="3" spans="1:23" s="6" customFormat="1" ht="15" customHeight="1" thickBot="1" x14ac:dyDescent="0.3">
      <c r="A3" s="1"/>
      <c r="B3" s="9"/>
      <c r="C3" s="10"/>
      <c r="D3" s="10"/>
      <c r="E3" s="10"/>
      <c r="F3" s="10"/>
      <c r="G3" s="10"/>
      <c r="H3" s="10"/>
      <c r="I3" s="10"/>
      <c r="J3" s="10"/>
      <c r="K3" s="10"/>
      <c r="L3" s="10"/>
      <c r="M3" s="10"/>
      <c r="N3" s="10"/>
      <c r="O3" s="10"/>
      <c r="P3" s="10"/>
      <c r="Q3" s="10"/>
      <c r="R3" s="10"/>
      <c r="S3" s="5"/>
      <c r="T3" s="10"/>
      <c r="U3" s="10"/>
    </row>
    <row r="4" spans="1:23" s="12" customFormat="1" ht="24.95" customHeight="1" x14ac:dyDescent="0.2">
      <c r="A4" s="11"/>
      <c r="B4" s="98" t="s">
        <v>0</v>
      </c>
      <c r="C4" s="100" t="s">
        <v>84</v>
      </c>
      <c r="D4" s="102" t="s">
        <v>85</v>
      </c>
      <c r="E4" s="103"/>
      <c r="F4" s="103"/>
      <c r="G4" s="103"/>
      <c r="H4" s="103"/>
      <c r="I4" s="103"/>
      <c r="J4" s="103"/>
      <c r="K4" s="103"/>
      <c r="L4" s="103"/>
      <c r="M4" s="103"/>
      <c r="N4" s="103"/>
      <c r="O4" s="103"/>
      <c r="P4" s="103"/>
      <c r="Q4" s="104"/>
      <c r="R4" s="93" t="s">
        <v>86</v>
      </c>
      <c r="S4" s="94"/>
      <c r="T4" s="84" t="s">
        <v>76</v>
      </c>
      <c r="U4" s="86" t="s">
        <v>7</v>
      </c>
    </row>
    <row r="5" spans="1:23" s="12" customFormat="1" ht="24.95" customHeight="1" x14ac:dyDescent="0.2">
      <c r="A5" s="11"/>
      <c r="B5" s="99"/>
      <c r="C5" s="101"/>
      <c r="D5" s="88" t="s">
        <v>8</v>
      </c>
      <c r="E5" s="89"/>
      <c r="F5" s="90" t="s">
        <v>9</v>
      </c>
      <c r="G5" s="89"/>
      <c r="H5" s="91" t="s">
        <v>10</v>
      </c>
      <c r="I5" s="89"/>
      <c r="J5" s="91" t="s">
        <v>11</v>
      </c>
      <c r="K5" s="89"/>
      <c r="L5" s="91" t="s">
        <v>12</v>
      </c>
      <c r="M5" s="89"/>
      <c r="N5" s="91" t="s">
        <v>13</v>
      </c>
      <c r="O5" s="89"/>
      <c r="P5" s="91" t="s">
        <v>14</v>
      </c>
      <c r="Q5" s="92"/>
      <c r="R5" s="95"/>
      <c r="S5" s="96"/>
      <c r="T5" s="85"/>
      <c r="U5" s="87"/>
    </row>
    <row r="6" spans="1:23" s="12" customFormat="1" ht="15" customHeight="1" thickBot="1" x14ac:dyDescent="0.25">
      <c r="A6" s="11"/>
      <c r="B6" s="13"/>
      <c r="C6" s="14"/>
      <c r="D6" s="15" t="s">
        <v>15</v>
      </c>
      <c r="E6" s="17" t="s">
        <v>16</v>
      </c>
      <c r="F6" s="18" t="s">
        <v>15</v>
      </c>
      <c r="G6" s="17" t="s">
        <v>16</v>
      </c>
      <c r="H6" s="18" t="s">
        <v>15</v>
      </c>
      <c r="I6" s="17" t="s">
        <v>16</v>
      </c>
      <c r="J6" s="18" t="s">
        <v>15</v>
      </c>
      <c r="K6" s="17" t="s">
        <v>16</v>
      </c>
      <c r="L6" s="18" t="s">
        <v>15</v>
      </c>
      <c r="M6" s="17" t="s">
        <v>16</v>
      </c>
      <c r="N6" s="18" t="s">
        <v>15</v>
      </c>
      <c r="O6" s="17" t="s">
        <v>16</v>
      </c>
      <c r="P6" s="18" t="s">
        <v>15</v>
      </c>
      <c r="Q6" s="19" t="s">
        <v>16</v>
      </c>
      <c r="R6" s="18" t="s">
        <v>15</v>
      </c>
      <c r="S6" s="16" t="s">
        <v>87</v>
      </c>
      <c r="T6" s="20"/>
      <c r="U6" s="21"/>
    </row>
    <row r="7" spans="1:23" s="24" customFormat="1" ht="15" customHeight="1" x14ac:dyDescent="0.2">
      <c r="A7" s="22" t="s">
        <v>18</v>
      </c>
      <c r="B7" s="62" t="s">
        <v>19</v>
      </c>
      <c r="C7" s="63">
        <v>15908</v>
      </c>
      <c r="D7" s="68">
        <v>230</v>
      </c>
      <c r="E7" s="69">
        <v>1.4458</v>
      </c>
      <c r="F7" s="70">
        <v>18</v>
      </c>
      <c r="G7" s="69">
        <v>0.11315</v>
      </c>
      <c r="H7" s="70">
        <v>1136</v>
      </c>
      <c r="I7" s="69">
        <v>7.1410999999999998</v>
      </c>
      <c r="J7" s="70">
        <v>7844</v>
      </c>
      <c r="K7" s="69">
        <v>49.308999999999997</v>
      </c>
      <c r="L7" s="70">
        <v>6359</v>
      </c>
      <c r="M7" s="69">
        <v>39.973999999999997</v>
      </c>
      <c r="N7" s="71">
        <v>12</v>
      </c>
      <c r="O7" s="69">
        <v>7.5429999999999997E-2</v>
      </c>
      <c r="P7" s="72">
        <v>309</v>
      </c>
      <c r="Q7" s="73">
        <v>1.94242</v>
      </c>
      <c r="R7" s="74">
        <v>300</v>
      </c>
      <c r="S7" s="73">
        <v>1.88584</v>
      </c>
      <c r="T7" s="80">
        <v>96360</v>
      </c>
      <c r="U7" s="79">
        <v>99.998999999999995</v>
      </c>
    </row>
    <row r="8" spans="1:23" s="24" customFormat="1" ht="15" customHeight="1" x14ac:dyDescent="0.2">
      <c r="A8" s="22" t="s">
        <v>18</v>
      </c>
      <c r="B8" s="64" t="s">
        <v>20</v>
      </c>
      <c r="C8" s="39">
        <v>2460</v>
      </c>
      <c r="D8" s="40">
        <v>29</v>
      </c>
      <c r="E8" s="42">
        <v>1.1789000000000001</v>
      </c>
      <c r="F8" s="44">
        <v>4</v>
      </c>
      <c r="G8" s="42">
        <v>0.16259999999999999</v>
      </c>
      <c r="H8" s="43">
        <v>100</v>
      </c>
      <c r="I8" s="42">
        <v>4.0650000000000004</v>
      </c>
      <c r="J8" s="44">
        <v>921</v>
      </c>
      <c r="K8" s="42">
        <v>37.439</v>
      </c>
      <c r="L8" s="44">
        <v>1373</v>
      </c>
      <c r="M8" s="42">
        <v>55.813000000000002</v>
      </c>
      <c r="N8" s="44">
        <v>0</v>
      </c>
      <c r="O8" s="42">
        <v>0</v>
      </c>
      <c r="P8" s="48">
        <v>33</v>
      </c>
      <c r="Q8" s="41">
        <v>1.3414600000000001</v>
      </c>
      <c r="R8" s="40">
        <v>49</v>
      </c>
      <c r="S8" s="41">
        <v>1.99187</v>
      </c>
      <c r="T8" s="25">
        <v>1400</v>
      </c>
      <c r="U8" s="46">
        <v>100</v>
      </c>
    </row>
    <row r="9" spans="1:23" s="24" customFormat="1" ht="15" customHeight="1" x14ac:dyDescent="0.2">
      <c r="A9" s="22" t="s">
        <v>18</v>
      </c>
      <c r="B9" s="65" t="s">
        <v>21</v>
      </c>
      <c r="C9" s="63">
        <v>0</v>
      </c>
      <c r="D9" s="68">
        <v>0</v>
      </c>
      <c r="E9" s="69">
        <v>0</v>
      </c>
      <c r="F9" s="70">
        <v>0</v>
      </c>
      <c r="G9" s="69">
        <v>0</v>
      </c>
      <c r="H9" s="70">
        <v>0</v>
      </c>
      <c r="I9" s="69">
        <v>0</v>
      </c>
      <c r="J9" s="71">
        <v>0</v>
      </c>
      <c r="K9" s="69">
        <v>0</v>
      </c>
      <c r="L9" s="71">
        <v>0</v>
      </c>
      <c r="M9" s="69">
        <v>0</v>
      </c>
      <c r="N9" s="70">
        <v>0</v>
      </c>
      <c r="O9" s="69">
        <v>0</v>
      </c>
      <c r="P9" s="75">
        <v>0</v>
      </c>
      <c r="Q9" s="73">
        <v>0</v>
      </c>
      <c r="R9" s="76">
        <v>0</v>
      </c>
      <c r="S9" s="73">
        <v>0</v>
      </c>
      <c r="T9" s="80">
        <v>503</v>
      </c>
      <c r="U9" s="79">
        <v>100</v>
      </c>
    </row>
    <row r="10" spans="1:23" s="24" customFormat="1" ht="15" customHeight="1" x14ac:dyDescent="0.2">
      <c r="A10" s="22" t="s">
        <v>18</v>
      </c>
      <c r="B10" s="64" t="s">
        <v>22</v>
      </c>
      <c r="C10" s="39">
        <v>1</v>
      </c>
      <c r="D10" s="47">
        <v>0</v>
      </c>
      <c r="E10" s="42">
        <v>0</v>
      </c>
      <c r="F10" s="44">
        <v>0</v>
      </c>
      <c r="G10" s="42">
        <v>0</v>
      </c>
      <c r="H10" s="43">
        <v>0</v>
      </c>
      <c r="I10" s="42">
        <v>0</v>
      </c>
      <c r="J10" s="44">
        <v>0</v>
      </c>
      <c r="K10" s="42">
        <v>0</v>
      </c>
      <c r="L10" s="43">
        <v>1</v>
      </c>
      <c r="M10" s="42">
        <v>100</v>
      </c>
      <c r="N10" s="43">
        <v>0</v>
      </c>
      <c r="O10" s="42">
        <v>0</v>
      </c>
      <c r="P10" s="45">
        <v>0</v>
      </c>
      <c r="Q10" s="41">
        <v>0</v>
      </c>
      <c r="R10" s="47">
        <v>0</v>
      </c>
      <c r="S10" s="41">
        <v>0</v>
      </c>
      <c r="T10" s="25">
        <v>1977</v>
      </c>
      <c r="U10" s="46">
        <v>100</v>
      </c>
    </row>
    <row r="11" spans="1:23" s="24" customFormat="1" ht="15" customHeight="1" x14ac:dyDescent="0.2">
      <c r="A11" s="22" t="s">
        <v>18</v>
      </c>
      <c r="B11" s="65" t="s">
        <v>23</v>
      </c>
      <c r="C11" s="63">
        <v>1787</v>
      </c>
      <c r="D11" s="68">
        <v>5</v>
      </c>
      <c r="E11" s="69">
        <v>0.27979999999999999</v>
      </c>
      <c r="F11" s="71">
        <v>0</v>
      </c>
      <c r="G11" s="69">
        <v>0</v>
      </c>
      <c r="H11" s="70">
        <v>56</v>
      </c>
      <c r="I11" s="69">
        <v>3.1337000000000002</v>
      </c>
      <c r="J11" s="70">
        <v>692</v>
      </c>
      <c r="K11" s="69">
        <v>38.723999999999997</v>
      </c>
      <c r="L11" s="70">
        <v>989</v>
      </c>
      <c r="M11" s="69">
        <v>55.344000000000001</v>
      </c>
      <c r="N11" s="70">
        <v>3</v>
      </c>
      <c r="O11" s="69">
        <v>0.16788</v>
      </c>
      <c r="P11" s="75">
        <v>42</v>
      </c>
      <c r="Q11" s="73">
        <v>2.3503099999999999</v>
      </c>
      <c r="R11" s="76">
        <v>40</v>
      </c>
      <c r="S11" s="73">
        <v>2.2383899999999999</v>
      </c>
      <c r="T11" s="80">
        <v>1092</v>
      </c>
      <c r="U11" s="79">
        <v>100</v>
      </c>
    </row>
    <row r="12" spans="1:23" s="24" customFormat="1" ht="15" customHeight="1" x14ac:dyDescent="0.2">
      <c r="A12" s="22" t="s">
        <v>18</v>
      </c>
      <c r="B12" s="64" t="s">
        <v>24</v>
      </c>
      <c r="C12" s="39">
        <v>0</v>
      </c>
      <c r="D12" s="40">
        <v>0</v>
      </c>
      <c r="E12" s="42">
        <v>0</v>
      </c>
      <c r="F12" s="43">
        <v>0</v>
      </c>
      <c r="G12" s="42">
        <v>0</v>
      </c>
      <c r="H12" s="44">
        <v>0</v>
      </c>
      <c r="I12" s="42">
        <v>0</v>
      </c>
      <c r="J12" s="44">
        <v>0</v>
      </c>
      <c r="K12" s="42">
        <v>0</v>
      </c>
      <c r="L12" s="44">
        <v>0</v>
      </c>
      <c r="M12" s="42">
        <v>0</v>
      </c>
      <c r="N12" s="43">
        <v>0</v>
      </c>
      <c r="O12" s="42">
        <v>0</v>
      </c>
      <c r="P12" s="48">
        <v>0</v>
      </c>
      <c r="Q12" s="41">
        <v>0</v>
      </c>
      <c r="R12" s="47">
        <v>0</v>
      </c>
      <c r="S12" s="41">
        <v>0</v>
      </c>
      <c r="T12" s="25">
        <v>10138</v>
      </c>
      <c r="U12" s="46">
        <v>100</v>
      </c>
    </row>
    <row r="13" spans="1:23" s="24" customFormat="1" ht="15" customHeight="1" x14ac:dyDescent="0.2">
      <c r="A13" s="22" t="s">
        <v>18</v>
      </c>
      <c r="B13" s="65" t="s">
        <v>25</v>
      </c>
      <c r="C13" s="63">
        <v>0</v>
      </c>
      <c r="D13" s="68">
        <v>0</v>
      </c>
      <c r="E13" s="69">
        <v>0</v>
      </c>
      <c r="F13" s="71">
        <v>0</v>
      </c>
      <c r="G13" s="69">
        <v>0</v>
      </c>
      <c r="H13" s="70">
        <v>0</v>
      </c>
      <c r="I13" s="69">
        <v>0</v>
      </c>
      <c r="J13" s="71">
        <v>0</v>
      </c>
      <c r="K13" s="69">
        <v>0</v>
      </c>
      <c r="L13" s="70">
        <v>0</v>
      </c>
      <c r="M13" s="69">
        <v>0</v>
      </c>
      <c r="N13" s="70">
        <v>0</v>
      </c>
      <c r="O13" s="69">
        <v>0</v>
      </c>
      <c r="P13" s="72">
        <v>0</v>
      </c>
      <c r="Q13" s="73">
        <v>0</v>
      </c>
      <c r="R13" s="68">
        <v>0</v>
      </c>
      <c r="S13" s="73">
        <v>0</v>
      </c>
      <c r="T13" s="80">
        <v>1868</v>
      </c>
      <c r="U13" s="79">
        <v>100</v>
      </c>
    </row>
    <row r="14" spans="1:23" s="24" customFormat="1" ht="15" customHeight="1" x14ac:dyDescent="0.2">
      <c r="A14" s="22" t="s">
        <v>18</v>
      </c>
      <c r="B14" s="64" t="s">
        <v>26</v>
      </c>
      <c r="C14" s="49">
        <v>0</v>
      </c>
      <c r="D14" s="40">
        <v>0</v>
      </c>
      <c r="E14" s="42">
        <v>0</v>
      </c>
      <c r="F14" s="44">
        <v>0</v>
      </c>
      <c r="G14" s="42">
        <v>0</v>
      </c>
      <c r="H14" s="43">
        <v>0</v>
      </c>
      <c r="I14" s="42">
        <v>0</v>
      </c>
      <c r="J14" s="43">
        <v>0</v>
      </c>
      <c r="K14" s="42">
        <v>0</v>
      </c>
      <c r="L14" s="43">
        <v>0</v>
      </c>
      <c r="M14" s="42">
        <v>0</v>
      </c>
      <c r="N14" s="44">
        <v>0</v>
      </c>
      <c r="O14" s="42">
        <v>0</v>
      </c>
      <c r="P14" s="45">
        <v>0</v>
      </c>
      <c r="Q14" s="41">
        <v>0</v>
      </c>
      <c r="R14" s="47">
        <v>0</v>
      </c>
      <c r="S14" s="41">
        <v>0</v>
      </c>
      <c r="T14" s="25">
        <v>1238</v>
      </c>
      <c r="U14" s="46">
        <v>100</v>
      </c>
    </row>
    <row r="15" spans="1:23" s="24" customFormat="1" ht="15" customHeight="1" x14ac:dyDescent="0.2">
      <c r="A15" s="22" t="s">
        <v>18</v>
      </c>
      <c r="B15" s="65" t="s">
        <v>27</v>
      </c>
      <c r="C15" s="66">
        <v>0</v>
      </c>
      <c r="D15" s="68">
        <v>0</v>
      </c>
      <c r="E15" s="69">
        <v>0</v>
      </c>
      <c r="F15" s="70">
        <v>0</v>
      </c>
      <c r="G15" s="69">
        <v>0</v>
      </c>
      <c r="H15" s="70">
        <v>0</v>
      </c>
      <c r="I15" s="69">
        <v>0</v>
      </c>
      <c r="J15" s="71">
        <v>0</v>
      </c>
      <c r="K15" s="69">
        <v>0</v>
      </c>
      <c r="L15" s="70">
        <v>0</v>
      </c>
      <c r="M15" s="69">
        <v>0</v>
      </c>
      <c r="N15" s="71">
        <v>0</v>
      </c>
      <c r="O15" s="69">
        <v>0</v>
      </c>
      <c r="P15" s="72">
        <v>0</v>
      </c>
      <c r="Q15" s="73">
        <v>0</v>
      </c>
      <c r="R15" s="76">
        <v>0</v>
      </c>
      <c r="S15" s="73">
        <v>0</v>
      </c>
      <c r="T15" s="80">
        <v>235</v>
      </c>
      <c r="U15" s="79">
        <v>100</v>
      </c>
    </row>
    <row r="16" spans="1:23" s="24" customFormat="1" ht="15" customHeight="1" x14ac:dyDescent="0.2">
      <c r="A16" s="22" t="s">
        <v>18</v>
      </c>
      <c r="B16" s="64" t="s">
        <v>28</v>
      </c>
      <c r="C16" s="49">
        <v>1</v>
      </c>
      <c r="D16" s="47">
        <v>0</v>
      </c>
      <c r="E16" s="42">
        <v>0</v>
      </c>
      <c r="F16" s="43">
        <v>0</v>
      </c>
      <c r="G16" s="42">
        <v>0</v>
      </c>
      <c r="H16" s="44">
        <v>0</v>
      </c>
      <c r="I16" s="42">
        <v>0</v>
      </c>
      <c r="J16" s="43">
        <v>1</v>
      </c>
      <c r="K16" s="42">
        <v>100</v>
      </c>
      <c r="L16" s="44">
        <v>0</v>
      </c>
      <c r="M16" s="42">
        <v>0</v>
      </c>
      <c r="N16" s="43">
        <v>0</v>
      </c>
      <c r="O16" s="42">
        <v>0</v>
      </c>
      <c r="P16" s="45">
        <v>0</v>
      </c>
      <c r="Q16" s="41">
        <v>0</v>
      </c>
      <c r="R16" s="40">
        <v>0</v>
      </c>
      <c r="S16" s="41">
        <v>0</v>
      </c>
      <c r="T16" s="25">
        <v>221</v>
      </c>
      <c r="U16" s="46">
        <v>100</v>
      </c>
    </row>
    <row r="17" spans="1:21" s="24" customFormat="1" ht="15" customHeight="1" x14ac:dyDescent="0.2">
      <c r="A17" s="22" t="s">
        <v>18</v>
      </c>
      <c r="B17" s="65" t="s">
        <v>29</v>
      </c>
      <c r="C17" s="63">
        <v>221</v>
      </c>
      <c r="D17" s="68">
        <v>2</v>
      </c>
      <c r="E17" s="69">
        <v>0.90500000000000003</v>
      </c>
      <c r="F17" s="71">
        <v>0</v>
      </c>
      <c r="G17" s="69">
        <v>0</v>
      </c>
      <c r="H17" s="70">
        <v>17</v>
      </c>
      <c r="I17" s="69">
        <v>7.6923000000000004</v>
      </c>
      <c r="J17" s="71">
        <v>55</v>
      </c>
      <c r="K17" s="69">
        <v>24.887</v>
      </c>
      <c r="L17" s="71">
        <v>134</v>
      </c>
      <c r="M17" s="69">
        <v>60.633000000000003</v>
      </c>
      <c r="N17" s="71">
        <v>0</v>
      </c>
      <c r="O17" s="69">
        <v>0</v>
      </c>
      <c r="P17" s="75">
        <v>13</v>
      </c>
      <c r="Q17" s="73">
        <v>5.8823499999999997</v>
      </c>
      <c r="R17" s="68">
        <v>4</v>
      </c>
      <c r="S17" s="73">
        <v>1.8099499999999999</v>
      </c>
      <c r="T17" s="80">
        <v>3952</v>
      </c>
      <c r="U17" s="79">
        <v>100</v>
      </c>
    </row>
    <row r="18" spans="1:21" s="24" customFormat="1" ht="15" customHeight="1" x14ac:dyDescent="0.2">
      <c r="A18" s="22" t="s">
        <v>18</v>
      </c>
      <c r="B18" s="64" t="s">
        <v>30</v>
      </c>
      <c r="C18" s="39">
        <v>1028</v>
      </c>
      <c r="D18" s="47">
        <v>0</v>
      </c>
      <c r="E18" s="42">
        <v>0</v>
      </c>
      <c r="F18" s="44">
        <v>0</v>
      </c>
      <c r="G18" s="42">
        <v>0</v>
      </c>
      <c r="H18" s="44">
        <v>29</v>
      </c>
      <c r="I18" s="42">
        <v>2.8210000000000002</v>
      </c>
      <c r="J18" s="44">
        <v>661</v>
      </c>
      <c r="K18" s="42">
        <v>64.3</v>
      </c>
      <c r="L18" s="44">
        <v>315</v>
      </c>
      <c r="M18" s="42">
        <v>30.641999999999999</v>
      </c>
      <c r="N18" s="44">
        <v>0</v>
      </c>
      <c r="O18" s="42">
        <v>0</v>
      </c>
      <c r="P18" s="45">
        <v>23</v>
      </c>
      <c r="Q18" s="41">
        <v>2.2373500000000002</v>
      </c>
      <c r="R18" s="47">
        <v>10</v>
      </c>
      <c r="S18" s="41">
        <v>0.97275999999999996</v>
      </c>
      <c r="T18" s="25">
        <v>2407</v>
      </c>
      <c r="U18" s="46">
        <v>100</v>
      </c>
    </row>
    <row r="19" spans="1:21" s="24" customFormat="1" ht="15" customHeight="1" x14ac:dyDescent="0.2">
      <c r="A19" s="22" t="s">
        <v>18</v>
      </c>
      <c r="B19" s="65" t="s">
        <v>31</v>
      </c>
      <c r="C19" s="63">
        <v>0</v>
      </c>
      <c r="D19" s="68">
        <v>0</v>
      </c>
      <c r="E19" s="69">
        <v>0</v>
      </c>
      <c r="F19" s="70">
        <v>0</v>
      </c>
      <c r="G19" s="69">
        <v>0</v>
      </c>
      <c r="H19" s="70">
        <v>0</v>
      </c>
      <c r="I19" s="69">
        <v>0</v>
      </c>
      <c r="J19" s="70">
        <v>0</v>
      </c>
      <c r="K19" s="69">
        <v>0</v>
      </c>
      <c r="L19" s="70">
        <v>0</v>
      </c>
      <c r="M19" s="69">
        <v>0</v>
      </c>
      <c r="N19" s="70">
        <v>0</v>
      </c>
      <c r="O19" s="69">
        <v>0</v>
      </c>
      <c r="P19" s="72">
        <v>0</v>
      </c>
      <c r="Q19" s="73">
        <v>0</v>
      </c>
      <c r="R19" s="68">
        <v>0</v>
      </c>
      <c r="S19" s="73">
        <v>0</v>
      </c>
      <c r="T19" s="80">
        <v>290</v>
      </c>
      <c r="U19" s="79">
        <v>100</v>
      </c>
    </row>
    <row r="20" spans="1:21" s="24" customFormat="1" ht="15" customHeight="1" x14ac:dyDescent="0.2">
      <c r="A20" s="22" t="s">
        <v>18</v>
      </c>
      <c r="B20" s="64" t="s">
        <v>32</v>
      </c>
      <c r="C20" s="49">
        <v>1</v>
      </c>
      <c r="D20" s="47">
        <v>0</v>
      </c>
      <c r="E20" s="42">
        <v>0</v>
      </c>
      <c r="F20" s="43">
        <v>0</v>
      </c>
      <c r="G20" s="42">
        <v>0</v>
      </c>
      <c r="H20" s="44">
        <v>0</v>
      </c>
      <c r="I20" s="42">
        <v>0</v>
      </c>
      <c r="J20" s="43">
        <v>0</v>
      </c>
      <c r="K20" s="42">
        <v>0</v>
      </c>
      <c r="L20" s="43">
        <v>1</v>
      </c>
      <c r="M20" s="42">
        <v>100</v>
      </c>
      <c r="N20" s="43">
        <v>0</v>
      </c>
      <c r="O20" s="42">
        <v>0</v>
      </c>
      <c r="P20" s="45">
        <v>0</v>
      </c>
      <c r="Q20" s="41">
        <v>0</v>
      </c>
      <c r="R20" s="47">
        <v>0</v>
      </c>
      <c r="S20" s="41">
        <v>0</v>
      </c>
      <c r="T20" s="25">
        <v>720</v>
      </c>
      <c r="U20" s="46">
        <v>100</v>
      </c>
    </row>
    <row r="21" spans="1:21" s="24" customFormat="1" ht="15" customHeight="1" x14ac:dyDescent="0.2">
      <c r="A21" s="22" t="s">
        <v>18</v>
      </c>
      <c r="B21" s="65" t="s">
        <v>33</v>
      </c>
      <c r="C21" s="63">
        <v>0</v>
      </c>
      <c r="D21" s="76">
        <v>0</v>
      </c>
      <c r="E21" s="69">
        <v>0</v>
      </c>
      <c r="F21" s="70">
        <v>0</v>
      </c>
      <c r="G21" s="69">
        <v>0</v>
      </c>
      <c r="H21" s="71">
        <v>0</v>
      </c>
      <c r="I21" s="69">
        <v>0</v>
      </c>
      <c r="J21" s="70">
        <v>0</v>
      </c>
      <c r="K21" s="69">
        <v>0</v>
      </c>
      <c r="L21" s="70">
        <v>0</v>
      </c>
      <c r="M21" s="69">
        <v>0</v>
      </c>
      <c r="N21" s="70">
        <v>0</v>
      </c>
      <c r="O21" s="69">
        <v>0</v>
      </c>
      <c r="P21" s="75">
        <v>0</v>
      </c>
      <c r="Q21" s="73">
        <v>0</v>
      </c>
      <c r="R21" s="68">
        <v>0</v>
      </c>
      <c r="S21" s="73">
        <v>0</v>
      </c>
      <c r="T21" s="80">
        <v>4081</v>
      </c>
      <c r="U21" s="79">
        <v>100</v>
      </c>
    </row>
    <row r="22" spans="1:21" s="24" customFormat="1" ht="15" customHeight="1" x14ac:dyDescent="0.2">
      <c r="A22" s="22" t="s">
        <v>18</v>
      </c>
      <c r="B22" s="64" t="s">
        <v>34</v>
      </c>
      <c r="C22" s="39">
        <v>11</v>
      </c>
      <c r="D22" s="40">
        <v>0</v>
      </c>
      <c r="E22" s="42">
        <v>0</v>
      </c>
      <c r="F22" s="43">
        <v>0</v>
      </c>
      <c r="G22" s="42">
        <v>0</v>
      </c>
      <c r="H22" s="43">
        <v>0</v>
      </c>
      <c r="I22" s="42">
        <v>0</v>
      </c>
      <c r="J22" s="44">
        <v>2</v>
      </c>
      <c r="K22" s="42">
        <v>18.181999999999999</v>
      </c>
      <c r="L22" s="44">
        <v>9</v>
      </c>
      <c r="M22" s="42">
        <v>81.817999999999998</v>
      </c>
      <c r="N22" s="44">
        <v>0</v>
      </c>
      <c r="O22" s="42">
        <v>0</v>
      </c>
      <c r="P22" s="48">
        <v>0</v>
      </c>
      <c r="Q22" s="41">
        <v>0</v>
      </c>
      <c r="R22" s="47">
        <v>0</v>
      </c>
      <c r="S22" s="41">
        <v>0</v>
      </c>
      <c r="T22" s="25">
        <v>1879</v>
      </c>
      <c r="U22" s="46">
        <v>100</v>
      </c>
    </row>
    <row r="23" spans="1:21" s="24" customFormat="1" ht="15" customHeight="1" x14ac:dyDescent="0.2">
      <c r="A23" s="22" t="s">
        <v>18</v>
      </c>
      <c r="B23" s="65" t="s">
        <v>35</v>
      </c>
      <c r="C23" s="63">
        <v>0</v>
      </c>
      <c r="D23" s="68">
        <v>0</v>
      </c>
      <c r="E23" s="69">
        <v>0</v>
      </c>
      <c r="F23" s="70">
        <v>0</v>
      </c>
      <c r="G23" s="69">
        <v>0</v>
      </c>
      <c r="H23" s="70">
        <v>0</v>
      </c>
      <c r="I23" s="69">
        <v>0</v>
      </c>
      <c r="J23" s="70">
        <v>0</v>
      </c>
      <c r="K23" s="69">
        <v>0</v>
      </c>
      <c r="L23" s="70">
        <v>0</v>
      </c>
      <c r="M23" s="69">
        <v>0</v>
      </c>
      <c r="N23" s="70">
        <v>0</v>
      </c>
      <c r="O23" s="69">
        <v>0</v>
      </c>
      <c r="P23" s="75">
        <v>0</v>
      </c>
      <c r="Q23" s="73">
        <v>0</v>
      </c>
      <c r="R23" s="76">
        <v>0</v>
      </c>
      <c r="S23" s="73">
        <v>0</v>
      </c>
      <c r="T23" s="80">
        <v>1365</v>
      </c>
      <c r="U23" s="79">
        <v>100</v>
      </c>
    </row>
    <row r="24" spans="1:21" s="24" customFormat="1" ht="15" customHeight="1" x14ac:dyDescent="0.2">
      <c r="A24" s="22" t="s">
        <v>18</v>
      </c>
      <c r="B24" s="64" t="s">
        <v>36</v>
      </c>
      <c r="C24" s="39">
        <v>73</v>
      </c>
      <c r="D24" s="47">
        <v>1</v>
      </c>
      <c r="E24" s="42">
        <v>1.3698999999999999</v>
      </c>
      <c r="F24" s="44">
        <v>0</v>
      </c>
      <c r="G24" s="42">
        <v>0</v>
      </c>
      <c r="H24" s="43">
        <v>6</v>
      </c>
      <c r="I24" s="42">
        <v>8.2192000000000007</v>
      </c>
      <c r="J24" s="44">
        <v>0</v>
      </c>
      <c r="K24" s="42">
        <v>0</v>
      </c>
      <c r="L24" s="44">
        <v>63</v>
      </c>
      <c r="M24" s="42">
        <v>86.301000000000002</v>
      </c>
      <c r="N24" s="44">
        <v>0</v>
      </c>
      <c r="O24" s="42">
        <v>0</v>
      </c>
      <c r="P24" s="48">
        <v>3</v>
      </c>
      <c r="Q24" s="41">
        <v>4.1095899999999999</v>
      </c>
      <c r="R24" s="47">
        <v>1</v>
      </c>
      <c r="S24" s="41">
        <v>1.3698600000000001</v>
      </c>
      <c r="T24" s="25">
        <v>1356</v>
      </c>
      <c r="U24" s="46">
        <v>100</v>
      </c>
    </row>
    <row r="25" spans="1:21" s="24" customFormat="1" ht="15" customHeight="1" x14ac:dyDescent="0.2">
      <c r="A25" s="22" t="s">
        <v>18</v>
      </c>
      <c r="B25" s="65" t="s">
        <v>37</v>
      </c>
      <c r="C25" s="66">
        <v>13</v>
      </c>
      <c r="D25" s="68">
        <v>0</v>
      </c>
      <c r="E25" s="69">
        <v>0</v>
      </c>
      <c r="F25" s="70">
        <v>0</v>
      </c>
      <c r="G25" s="69">
        <v>0</v>
      </c>
      <c r="H25" s="70">
        <v>1</v>
      </c>
      <c r="I25" s="69">
        <v>7.6923000000000004</v>
      </c>
      <c r="J25" s="70">
        <v>1</v>
      </c>
      <c r="K25" s="69">
        <v>7.6920000000000002</v>
      </c>
      <c r="L25" s="71">
        <v>11</v>
      </c>
      <c r="M25" s="69">
        <v>84.614999999999995</v>
      </c>
      <c r="N25" s="70">
        <v>0</v>
      </c>
      <c r="O25" s="69">
        <v>0</v>
      </c>
      <c r="P25" s="75">
        <v>0</v>
      </c>
      <c r="Q25" s="73">
        <v>0</v>
      </c>
      <c r="R25" s="68">
        <v>1</v>
      </c>
      <c r="S25" s="73">
        <v>7.69231</v>
      </c>
      <c r="T25" s="80">
        <v>1407</v>
      </c>
      <c r="U25" s="79">
        <v>100</v>
      </c>
    </row>
    <row r="26" spans="1:21" s="24" customFormat="1" ht="15" customHeight="1" x14ac:dyDescent="0.2">
      <c r="A26" s="22" t="s">
        <v>18</v>
      </c>
      <c r="B26" s="64" t="s">
        <v>38</v>
      </c>
      <c r="C26" s="39">
        <v>401</v>
      </c>
      <c r="D26" s="40">
        <v>4</v>
      </c>
      <c r="E26" s="42">
        <v>0.99750000000000005</v>
      </c>
      <c r="F26" s="43">
        <v>0</v>
      </c>
      <c r="G26" s="42">
        <v>0</v>
      </c>
      <c r="H26" s="43">
        <v>11</v>
      </c>
      <c r="I26" s="42">
        <v>2.7431000000000001</v>
      </c>
      <c r="J26" s="44">
        <v>255</v>
      </c>
      <c r="K26" s="42">
        <v>63.591000000000001</v>
      </c>
      <c r="L26" s="44">
        <v>117</v>
      </c>
      <c r="M26" s="42">
        <v>29.177</v>
      </c>
      <c r="N26" s="43">
        <v>2</v>
      </c>
      <c r="O26" s="42">
        <v>0.49875000000000003</v>
      </c>
      <c r="P26" s="48">
        <v>12</v>
      </c>
      <c r="Q26" s="41">
        <v>2.9925199999999998</v>
      </c>
      <c r="R26" s="40">
        <v>2</v>
      </c>
      <c r="S26" s="41">
        <v>0.49875000000000003</v>
      </c>
      <c r="T26" s="25">
        <v>1367</v>
      </c>
      <c r="U26" s="46">
        <v>100</v>
      </c>
    </row>
    <row r="27" spans="1:21" s="24" customFormat="1" ht="15" customHeight="1" x14ac:dyDescent="0.2">
      <c r="A27" s="22" t="s">
        <v>18</v>
      </c>
      <c r="B27" s="65" t="s">
        <v>39</v>
      </c>
      <c r="C27" s="66">
        <v>0</v>
      </c>
      <c r="D27" s="76">
        <v>0</v>
      </c>
      <c r="E27" s="69">
        <v>0</v>
      </c>
      <c r="F27" s="70">
        <v>0</v>
      </c>
      <c r="G27" s="69">
        <v>0</v>
      </c>
      <c r="H27" s="70">
        <v>0</v>
      </c>
      <c r="I27" s="69">
        <v>0</v>
      </c>
      <c r="J27" s="70">
        <v>0</v>
      </c>
      <c r="K27" s="69">
        <v>0</v>
      </c>
      <c r="L27" s="71">
        <v>0</v>
      </c>
      <c r="M27" s="69">
        <v>0</v>
      </c>
      <c r="N27" s="70">
        <v>0</v>
      </c>
      <c r="O27" s="69">
        <v>0</v>
      </c>
      <c r="P27" s="75">
        <v>0</v>
      </c>
      <c r="Q27" s="73">
        <v>0</v>
      </c>
      <c r="R27" s="76">
        <v>0</v>
      </c>
      <c r="S27" s="73">
        <v>0</v>
      </c>
      <c r="T27" s="80">
        <v>589</v>
      </c>
      <c r="U27" s="79">
        <v>100</v>
      </c>
    </row>
    <row r="28" spans="1:21" s="24" customFormat="1" ht="15" customHeight="1" x14ac:dyDescent="0.2">
      <c r="A28" s="22" t="s">
        <v>18</v>
      </c>
      <c r="B28" s="64" t="s">
        <v>40</v>
      </c>
      <c r="C28" s="49">
        <v>0</v>
      </c>
      <c r="D28" s="47">
        <v>0</v>
      </c>
      <c r="E28" s="42">
        <v>0</v>
      </c>
      <c r="F28" s="44">
        <v>0</v>
      </c>
      <c r="G28" s="42">
        <v>0</v>
      </c>
      <c r="H28" s="44">
        <v>0</v>
      </c>
      <c r="I28" s="42">
        <v>0</v>
      </c>
      <c r="J28" s="44">
        <v>0</v>
      </c>
      <c r="K28" s="42">
        <v>0</v>
      </c>
      <c r="L28" s="43">
        <v>0</v>
      </c>
      <c r="M28" s="42">
        <v>0</v>
      </c>
      <c r="N28" s="44">
        <v>0</v>
      </c>
      <c r="O28" s="42">
        <v>0</v>
      </c>
      <c r="P28" s="45">
        <v>0</v>
      </c>
      <c r="Q28" s="41">
        <v>0</v>
      </c>
      <c r="R28" s="40">
        <v>0</v>
      </c>
      <c r="S28" s="41">
        <v>0</v>
      </c>
      <c r="T28" s="25">
        <v>1434</v>
      </c>
      <c r="U28" s="46">
        <v>100</v>
      </c>
    </row>
    <row r="29" spans="1:21" s="24" customFormat="1" ht="15" customHeight="1" x14ac:dyDescent="0.2">
      <c r="A29" s="22" t="s">
        <v>18</v>
      </c>
      <c r="B29" s="65" t="s">
        <v>41</v>
      </c>
      <c r="C29" s="63">
        <v>0</v>
      </c>
      <c r="D29" s="68">
        <v>0</v>
      </c>
      <c r="E29" s="69">
        <v>0</v>
      </c>
      <c r="F29" s="70">
        <v>0</v>
      </c>
      <c r="G29" s="69">
        <v>0</v>
      </c>
      <c r="H29" s="71">
        <v>0</v>
      </c>
      <c r="I29" s="69">
        <v>0</v>
      </c>
      <c r="J29" s="70">
        <v>0</v>
      </c>
      <c r="K29" s="69">
        <v>0</v>
      </c>
      <c r="L29" s="71">
        <v>0</v>
      </c>
      <c r="M29" s="69">
        <v>0</v>
      </c>
      <c r="N29" s="70">
        <v>0</v>
      </c>
      <c r="O29" s="69">
        <v>0</v>
      </c>
      <c r="P29" s="75">
        <v>0</v>
      </c>
      <c r="Q29" s="73">
        <v>0</v>
      </c>
      <c r="R29" s="68">
        <v>0</v>
      </c>
      <c r="S29" s="73">
        <v>0</v>
      </c>
      <c r="T29" s="80">
        <v>1873</v>
      </c>
      <c r="U29" s="79">
        <v>100</v>
      </c>
    </row>
    <row r="30" spans="1:21" s="24" customFormat="1" ht="15" customHeight="1" x14ac:dyDescent="0.2">
      <c r="A30" s="22" t="s">
        <v>18</v>
      </c>
      <c r="B30" s="64" t="s">
        <v>42</v>
      </c>
      <c r="C30" s="39">
        <v>0</v>
      </c>
      <c r="D30" s="47">
        <v>0</v>
      </c>
      <c r="E30" s="42">
        <v>0</v>
      </c>
      <c r="F30" s="43">
        <v>0</v>
      </c>
      <c r="G30" s="42">
        <v>0</v>
      </c>
      <c r="H30" s="44">
        <v>0</v>
      </c>
      <c r="I30" s="42">
        <v>0</v>
      </c>
      <c r="J30" s="44">
        <v>0</v>
      </c>
      <c r="K30" s="42">
        <v>0</v>
      </c>
      <c r="L30" s="44">
        <v>0</v>
      </c>
      <c r="M30" s="42">
        <v>0</v>
      </c>
      <c r="N30" s="44">
        <v>0</v>
      </c>
      <c r="O30" s="42">
        <v>0</v>
      </c>
      <c r="P30" s="45">
        <v>0</v>
      </c>
      <c r="Q30" s="41">
        <v>0</v>
      </c>
      <c r="R30" s="40">
        <v>0</v>
      </c>
      <c r="S30" s="41">
        <v>0</v>
      </c>
      <c r="T30" s="25">
        <v>3616</v>
      </c>
      <c r="U30" s="46">
        <v>100</v>
      </c>
    </row>
    <row r="31" spans="1:21" s="24" customFormat="1" ht="15" customHeight="1" x14ac:dyDescent="0.2">
      <c r="A31" s="22" t="s">
        <v>18</v>
      </c>
      <c r="B31" s="65" t="s">
        <v>43</v>
      </c>
      <c r="C31" s="66">
        <v>0</v>
      </c>
      <c r="D31" s="68">
        <v>0</v>
      </c>
      <c r="E31" s="69">
        <v>0</v>
      </c>
      <c r="F31" s="71">
        <v>0</v>
      </c>
      <c r="G31" s="69">
        <v>0</v>
      </c>
      <c r="H31" s="70">
        <v>0</v>
      </c>
      <c r="I31" s="69">
        <v>0</v>
      </c>
      <c r="J31" s="71">
        <v>0</v>
      </c>
      <c r="K31" s="69">
        <v>0</v>
      </c>
      <c r="L31" s="70">
        <v>0</v>
      </c>
      <c r="M31" s="69">
        <v>0</v>
      </c>
      <c r="N31" s="70">
        <v>0</v>
      </c>
      <c r="O31" s="69">
        <v>0</v>
      </c>
      <c r="P31" s="72">
        <v>0</v>
      </c>
      <c r="Q31" s="73">
        <v>0</v>
      </c>
      <c r="R31" s="68">
        <v>0</v>
      </c>
      <c r="S31" s="73">
        <v>0</v>
      </c>
      <c r="T31" s="80">
        <v>2170</v>
      </c>
      <c r="U31" s="79">
        <v>99.953999999999994</v>
      </c>
    </row>
    <row r="32" spans="1:21" s="24" customFormat="1" ht="15" customHeight="1" x14ac:dyDescent="0.2">
      <c r="A32" s="22" t="s">
        <v>18</v>
      </c>
      <c r="B32" s="64" t="s">
        <v>44</v>
      </c>
      <c r="C32" s="39">
        <v>5407</v>
      </c>
      <c r="D32" s="40">
        <v>13</v>
      </c>
      <c r="E32" s="42">
        <v>0.2404</v>
      </c>
      <c r="F32" s="44">
        <v>3</v>
      </c>
      <c r="G32" s="42">
        <v>5.5480000000000002E-2</v>
      </c>
      <c r="H32" s="44">
        <v>52</v>
      </c>
      <c r="I32" s="42">
        <v>0.9617</v>
      </c>
      <c r="J32" s="44">
        <v>4146</v>
      </c>
      <c r="K32" s="42">
        <v>76.677999999999997</v>
      </c>
      <c r="L32" s="43">
        <v>1166</v>
      </c>
      <c r="M32" s="42">
        <v>21.565000000000001</v>
      </c>
      <c r="N32" s="43">
        <v>2</v>
      </c>
      <c r="O32" s="42">
        <v>3.6990000000000002E-2</v>
      </c>
      <c r="P32" s="48">
        <v>25</v>
      </c>
      <c r="Q32" s="41">
        <v>0.46235999999999999</v>
      </c>
      <c r="R32" s="47">
        <v>48</v>
      </c>
      <c r="S32" s="41">
        <v>0.88773999999999997</v>
      </c>
      <c r="T32" s="25">
        <v>978</v>
      </c>
      <c r="U32" s="46">
        <v>100</v>
      </c>
    </row>
    <row r="33" spans="1:21" s="24" customFormat="1" ht="15" customHeight="1" x14ac:dyDescent="0.2">
      <c r="A33" s="22" t="s">
        <v>18</v>
      </c>
      <c r="B33" s="65" t="s">
        <v>45</v>
      </c>
      <c r="C33" s="63">
        <v>544</v>
      </c>
      <c r="D33" s="76">
        <v>0</v>
      </c>
      <c r="E33" s="69">
        <v>0</v>
      </c>
      <c r="F33" s="70">
        <v>0</v>
      </c>
      <c r="G33" s="69">
        <v>0</v>
      </c>
      <c r="H33" s="71">
        <v>33</v>
      </c>
      <c r="I33" s="69">
        <v>6.0662000000000003</v>
      </c>
      <c r="J33" s="70">
        <v>159</v>
      </c>
      <c r="K33" s="69">
        <v>29.228000000000002</v>
      </c>
      <c r="L33" s="70">
        <v>342</v>
      </c>
      <c r="M33" s="69">
        <v>62.868000000000002</v>
      </c>
      <c r="N33" s="71">
        <v>2</v>
      </c>
      <c r="O33" s="69">
        <v>0.36764999999999998</v>
      </c>
      <c r="P33" s="75">
        <v>8</v>
      </c>
      <c r="Q33" s="73">
        <v>1.4705900000000001</v>
      </c>
      <c r="R33" s="76">
        <v>19</v>
      </c>
      <c r="S33" s="73">
        <v>3.4926499999999998</v>
      </c>
      <c r="T33" s="80">
        <v>2372</v>
      </c>
      <c r="U33" s="79">
        <v>100</v>
      </c>
    </row>
    <row r="34" spans="1:21" s="24" customFormat="1" ht="15" customHeight="1" x14ac:dyDescent="0.2">
      <c r="A34" s="22" t="s">
        <v>18</v>
      </c>
      <c r="B34" s="64" t="s">
        <v>46</v>
      </c>
      <c r="C34" s="49">
        <v>0</v>
      </c>
      <c r="D34" s="40">
        <v>0</v>
      </c>
      <c r="E34" s="42">
        <v>0</v>
      </c>
      <c r="F34" s="44">
        <v>0</v>
      </c>
      <c r="G34" s="42">
        <v>0</v>
      </c>
      <c r="H34" s="43">
        <v>0</v>
      </c>
      <c r="I34" s="42">
        <v>0</v>
      </c>
      <c r="J34" s="44">
        <v>0</v>
      </c>
      <c r="K34" s="42">
        <v>0</v>
      </c>
      <c r="L34" s="43">
        <v>0</v>
      </c>
      <c r="M34" s="42">
        <v>0</v>
      </c>
      <c r="N34" s="43">
        <v>0</v>
      </c>
      <c r="O34" s="42">
        <v>0</v>
      </c>
      <c r="P34" s="45">
        <v>0</v>
      </c>
      <c r="Q34" s="41">
        <v>0</v>
      </c>
      <c r="R34" s="47">
        <v>0</v>
      </c>
      <c r="S34" s="41">
        <v>0</v>
      </c>
      <c r="T34" s="25">
        <v>825</v>
      </c>
      <c r="U34" s="46">
        <v>100</v>
      </c>
    </row>
    <row r="35" spans="1:21" s="24" customFormat="1" ht="15" customHeight="1" x14ac:dyDescent="0.2">
      <c r="A35" s="22" t="s">
        <v>18</v>
      </c>
      <c r="B35" s="65" t="s">
        <v>47</v>
      </c>
      <c r="C35" s="66">
        <v>0</v>
      </c>
      <c r="D35" s="76">
        <v>0</v>
      </c>
      <c r="E35" s="69">
        <v>0</v>
      </c>
      <c r="F35" s="70">
        <v>0</v>
      </c>
      <c r="G35" s="69">
        <v>0</v>
      </c>
      <c r="H35" s="71">
        <v>0</v>
      </c>
      <c r="I35" s="69">
        <v>0</v>
      </c>
      <c r="J35" s="70">
        <v>0</v>
      </c>
      <c r="K35" s="69">
        <v>0</v>
      </c>
      <c r="L35" s="71">
        <v>0</v>
      </c>
      <c r="M35" s="69">
        <v>0</v>
      </c>
      <c r="N35" s="70">
        <v>0</v>
      </c>
      <c r="O35" s="69">
        <v>0</v>
      </c>
      <c r="P35" s="75">
        <v>0</v>
      </c>
      <c r="Q35" s="73">
        <v>0</v>
      </c>
      <c r="R35" s="76">
        <v>0</v>
      </c>
      <c r="S35" s="73">
        <v>0</v>
      </c>
      <c r="T35" s="80">
        <v>1064</v>
      </c>
      <c r="U35" s="79">
        <v>100</v>
      </c>
    </row>
    <row r="36" spans="1:21" s="24" customFormat="1" ht="15" customHeight="1" x14ac:dyDescent="0.2">
      <c r="A36" s="22" t="s">
        <v>18</v>
      </c>
      <c r="B36" s="64" t="s">
        <v>48</v>
      </c>
      <c r="C36" s="49">
        <v>0</v>
      </c>
      <c r="D36" s="47">
        <v>0</v>
      </c>
      <c r="E36" s="42">
        <v>0</v>
      </c>
      <c r="F36" s="44">
        <v>0</v>
      </c>
      <c r="G36" s="42">
        <v>0</v>
      </c>
      <c r="H36" s="44">
        <v>0</v>
      </c>
      <c r="I36" s="42">
        <v>0</v>
      </c>
      <c r="J36" s="43">
        <v>0</v>
      </c>
      <c r="K36" s="42">
        <v>0</v>
      </c>
      <c r="L36" s="43">
        <v>0</v>
      </c>
      <c r="M36" s="42">
        <v>0</v>
      </c>
      <c r="N36" s="44">
        <v>0</v>
      </c>
      <c r="O36" s="42">
        <v>0</v>
      </c>
      <c r="P36" s="48">
        <v>0</v>
      </c>
      <c r="Q36" s="41">
        <v>0</v>
      </c>
      <c r="R36" s="47">
        <v>0</v>
      </c>
      <c r="S36" s="41">
        <v>0</v>
      </c>
      <c r="T36" s="25">
        <v>658</v>
      </c>
      <c r="U36" s="46">
        <v>100</v>
      </c>
    </row>
    <row r="37" spans="1:21" s="24" customFormat="1" ht="15" customHeight="1" x14ac:dyDescent="0.2">
      <c r="A37" s="22" t="s">
        <v>18</v>
      </c>
      <c r="B37" s="65" t="s">
        <v>49</v>
      </c>
      <c r="C37" s="63">
        <v>0</v>
      </c>
      <c r="D37" s="68">
        <v>0</v>
      </c>
      <c r="E37" s="69">
        <v>0</v>
      </c>
      <c r="F37" s="70">
        <v>0</v>
      </c>
      <c r="G37" s="69">
        <v>0</v>
      </c>
      <c r="H37" s="70">
        <v>0</v>
      </c>
      <c r="I37" s="69">
        <v>0</v>
      </c>
      <c r="J37" s="70">
        <v>0</v>
      </c>
      <c r="K37" s="69">
        <v>0</v>
      </c>
      <c r="L37" s="70">
        <v>0</v>
      </c>
      <c r="M37" s="69">
        <v>0</v>
      </c>
      <c r="N37" s="71">
        <v>0</v>
      </c>
      <c r="O37" s="69">
        <v>0</v>
      </c>
      <c r="P37" s="75">
        <v>0</v>
      </c>
      <c r="Q37" s="73">
        <v>0</v>
      </c>
      <c r="R37" s="76">
        <v>0</v>
      </c>
      <c r="S37" s="73">
        <v>0</v>
      </c>
      <c r="T37" s="80">
        <v>483</v>
      </c>
      <c r="U37" s="79">
        <v>100</v>
      </c>
    </row>
    <row r="38" spans="1:21" s="24" customFormat="1" ht="15" customHeight="1" x14ac:dyDescent="0.2">
      <c r="A38" s="22" t="s">
        <v>18</v>
      </c>
      <c r="B38" s="64" t="s">
        <v>50</v>
      </c>
      <c r="C38" s="39">
        <v>0</v>
      </c>
      <c r="D38" s="40">
        <v>0</v>
      </c>
      <c r="E38" s="42">
        <v>0</v>
      </c>
      <c r="F38" s="44">
        <v>0</v>
      </c>
      <c r="G38" s="42">
        <v>0</v>
      </c>
      <c r="H38" s="44">
        <v>0</v>
      </c>
      <c r="I38" s="42">
        <v>0</v>
      </c>
      <c r="J38" s="44">
        <v>0</v>
      </c>
      <c r="K38" s="42">
        <v>0</v>
      </c>
      <c r="L38" s="44">
        <v>0</v>
      </c>
      <c r="M38" s="42">
        <v>0</v>
      </c>
      <c r="N38" s="44">
        <v>0</v>
      </c>
      <c r="O38" s="42">
        <v>0</v>
      </c>
      <c r="P38" s="45">
        <v>0</v>
      </c>
      <c r="Q38" s="41">
        <v>0</v>
      </c>
      <c r="R38" s="47">
        <v>0</v>
      </c>
      <c r="S38" s="41">
        <v>0</v>
      </c>
      <c r="T38" s="25">
        <v>2577</v>
      </c>
      <c r="U38" s="46">
        <v>100</v>
      </c>
    </row>
    <row r="39" spans="1:21" s="24" customFormat="1" ht="15" customHeight="1" x14ac:dyDescent="0.2">
      <c r="A39" s="22" t="s">
        <v>18</v>
      </c>
      <c r="B39" s="65" t="s">
        <v>51</v>
      </c>
      <c r="C39" s="63">
        <v>0</v>
      </c>
      <c r="D39" s="76">
        <v>0</v>
      </c>
      <c r="E39" s="69">
        <v>0</v>
      </c>
      <c r="F39" s="70">
        <v>0</v>
      </c>
      <c r="G39" s="69">
        <v>0</v>
      </c>
      <c r="H39" s="71">
        <v>0</v>
      </c>
      <c r="I39" s="69">
        <v>0</v>
      </c>
      <c r="J39" s="70">
        <v>0</v>
      </c>
      <c r="K39" s="69">
        <v>0</v>
      </c>
      <c r="L39" s="71">
        <v>0</v>
      </c>
      <c r="M39" s="69">
        <v>0</v>
      </c>
      <c r="N39" s="70">
        <v>0</v>
      </c>
      <c r="O39" s="69">
        <v>0</v>
      </c>
      <c r="P39" s="75">
        <v>0</v>
      </c>
      <c r="Q39" s="73">
        <v>0</v>
      </c>
      <c r="R39" s="68">
        <v>0</v>
      </c>
      <c r="S39" s="73">
        <v>0</v>
      </c>
      <c r="T39" s="80">
        <v>880</v>
      </c>
      <c r="U39" s="79">
        <v>100</v>
      </c>
    </row>
    <row r="40" spans="1:21" s="24" customFormat="1" ht="15" customHeight="1" x14ac:dyDescent="0.2">
      <c r="A40" s="22" t="s">
        <v>18</v>
      </c>
      <c r="B40" s="64" t="s">
        <v>52</v>
      </c>
      <c r="C40" s="49">
        <v>0</v>
      </c>
      <c r="D40" s="40">
        <v>0</v>
      </c>
      <c r="E40" s="42">
        <v>0</v>
      </c>
      <c r="F40" s="44">
        <v>0</v>
      </c>
      <c r="G40" s="42">
        <v>0</v>
      </c>
      <c r="H40" s="44">
        <v>0</v>
      </c>
      <c r="I40" s="42">
        <v>0</v>
      </c>
      <c r="J40" s="43">
        <v>0</v>
      </c>
      <c r="K40" s="42">
        <v>0</v>
      </c>
      <c r="L40" s="43">
        <v>0</v>
      </c>
      <c r="M40" s="42">
        <v>0</v>
      </c>
      <c r="N40" s="44">
        <v>0</v>
      </c>
      <c r="O40" s="42">
        <v>0</v>
      </c>
      <c r="P40" s="45">
        <v>0</v>
      </c>
      <c r="Q40" s="41">
        <v>0</v>
      </c>
      <c r="R40" s="47">
        <v>0</v>
      </c>
      <c r="S40" s="41">
        <v>0</v>
      </c>
      <c r="T40" s="25">
        <v>4916</v>
      </c>
      <c r="U40" s="46">
        <v>100</v>
      </c>
    </row>
    <row r="41" spans="1:21" s="24" customFormat="1" ht="15" customHeight="1" x14ac:dyDescent="0.2">
      <c r="A41" s="22" t="s">
        <v>18</v>
      </c>
      <c r="B41" s="65" t="s">
        <v>53</v>
      </c>
      <c r="C41" s="63">
        <v>4</v>
      </c>
      <c r="D41" s="76">
        <v>0</v>
      </c>
      <c r="E41" s="69">
        <v>0</v>
      </c>
      <c r="F41" s="70">
        <v>0</v>
      </c>
      <c r="G41" s="69">
        <v>0</v>
      </c>
      <c r="H41" s="70">
        <v>0</v>
      </c>
      <c r="I41" s="69">
        <v>0</v>
      </c>
      <c r="J41" s="70">
        <v>1</v>
      </c>
      <c r="K41" s="69">
        <v>25</v>
      </c>
      <c r="L41" s="71">
        <v>3</v>
      </c>
      <c r="M41" s="69">
        <v>75</v>
      </c>
      <c r="N41" s="71">
        <v>0</v>
      </c>
      <c r="O41" s="69">
        <v>0</v>
      </c>
      <c r="P41" s="72">
        <v>0</v>
      </c>
      <c r="Q41" s="73">
        <v>0</v>
      </c>
      <c r="R41" s="68">
        <v>0</v>
      </c>
      <c r="S41" s="73">
        <v>0</v>
      </c>
      <c r="T41" s="80">
        <v>2618</v>
      </c>
      <c r="U41" s="79">
        <v>100</v>
      </c>
    </row>
    <row r="42" spans="1:21" s="24" customFormat="1" ht="15" customHeight="1" x14ac:dyDescent="0.2">
      <c r="A42" s="22" t="s">
        <v>18</v>
      </c>
      <c r="B42" s="64" t="s">
        <v>54</v>
      </c>
      <c r="C42" s="49">
        <v>0</v>
      </c>
      <c r="D42" s="40">
        <v>0</v>
      </c>
      <c r="E42" s="42">
        <v>0</v>
      </c>
      <c r="F42" s="44">
        <v>0</v>
      </c>
      <c r="G42" s="42">
        <v>0</v>
      </c>
      <c r="H42" s="44">
        <v>0</v>
      </c>
      <c r="I42" s="42">
        <v>0</v>
      </c>
      <c r="J42" s="43">
        <v>0</v>
      </c>
      <c r="K42" s="42">
        <v>0</v>
      </c>
      <c r="L42" s="43">
        <v>0</v>
      </c>
      <c r="M42" s="42">
        <v>0</v>
      </c>
      <c r="N42" s="43">
        <v>0</v>
      </c>
      <c r="O42" s="42">
        <v>0</v>
      </c>
      <c r="P42" s="45">
        <v>0</v>
      </c>
      <c r="Q42" s="41">
        <v>0</v>
      </c>
      <c r="R42" s="47">
        <v>0</v>
      </c>
      <c r="S42" s="41">
        <v>0</v>
      </c>
      <c r="T42" s="25">
        <v>481</v>
      </c>
      <c r="U42" s="46">
        <v>100</v>
      </c>
    </row>
    <row r="43" spans="1:21" s="24" customFormat="1" ht="15" customHeight="1" x14ac:dyDescent="0.2">
      <c r="A43" s="22" t="s">
        <v>18</v>
      </c>
      <c r="B43" s="65" t="s">
        <v>55</v>
      </c>
      <c r="C43" s="63">
        <v>26</v>
      </c>
      <c r="D43" s="68">
        <v>0</v>
      </c>
      <c r="E43" s="69">
        <v>0</v>
      </c>
      <c r="F43" s="70">
        <v>0</v>
      </c>
      <c r="G43" s="69">
        <v>0</v>
      </c>
      <c r="H43" s="71">
        <v>0</v>
      </c>
      <c r="I43" s="69">
        <v>0</v>
      </c>
      <c r="J43" s="70">
        <v>0</v>
      </c>
      <c r="K43" s="69">
        <v>0</v>
      </c>
      <c r="L43" s="70">
        <v>26</v>
      </c>
      <c r="M43" s="69">
        <v>100</v>
      </c>
      <c r="N43" s="70">
        <v>0</v>
      </c>
      <c r="O43" s="69">
        <v>0</v>
      </c>
      <c r="P43" s="72">
        <v>0</v>
      </c>
      <c r="Q43" s="73">
        <v>0</v>
      </c>
      <c r="R43" s="76">
        <v>0</v>
      </c>
      <c r="S43" s="73">
        <v>0</v>
      </c>
      <c r="T43" s="80">
        <v>3631</v>
      </c>
      <c r="U43" s="79">
        <v>100</v>
      </c>
    </row>
    <row r="44" spans="1:21" s="24" customFormat="1" ht="15" customHeight="1" x14ac:dyDescent="0.2">
      <c r="A44" s="22" t="s">
        <v>18</v>
      </c>
      <c r="B44" s="64" t="s">
        <v>56</v>
      </c>
      <c r="C44" s="39">
        <v>843</v>
      </c>
      <c r="D44" s="40">
        <v>164</v>
      </c>
      <c r="E44" s="42">
        <v>19.4543</v>
      </c>
      <c r="F44" s="43">
        <v>1</v>
      </c>
      <c r="G44" s="42">
        <v>0.11862</v>
      </c>
      <c r="H44" s="44">
        <v>34</v>
      </c>
      <c r="I44" s="42">
        <v>4.0331999999999999</v>
      </c>
      <c r="J44" s="44">
        <v>81</v>
      </c>
      <c r="K44" s="42">
        <v>9.609</v>
      </c>
      <c r="L44" s="44">
        <v>507</v>
      </c>
      <c r="M44" s="42">
        <v>60.142000000000003</v>
      </c>
      <c r="N44" s="43">
        <v>1</v>
      </c>
      <c r="O44" s="42">
        <v>0.11862</v>
      </c>
      <c r="P44" s="48">
        <v>55</v>
      </c>
      <c r="Q44" s="41">
        <v>6.5243200000000003</v>
      </c>
      <c r="R44" s="47">
        <v>10</v>
      </c>
      <c r="S44" s="41">
        <v>1.18624</v>
      </c>
      <c r="T44" s="25">
        <v>1815</v>
      </c>
      <c r="U44" s="46">
        <v>100</v>
      </c>
    </row>
    <row r="45" spans="1:21" s="24" customFormat="1" ht="15" customHeight="1" x14ac:dyDescent="0.2">
      <c r="A45" s="22" t="s">
        <v>18</v>
      </c>
      <c r="B45" s="65" t="s">
        <v>57</v>
      </c>
      <c r="C45" s="63">
        <v>0</v>
      </c>
      <c r="D45" s="76">
        <v>0</v>
      </c>
      <c r="E45" s="69">
        <v>0</v>
      </c>
      <c r="F45" s="70">
        <v>0</v>
      </c>
      <c r="G45" s="69">
        <v>0</v>
      </c>
      <c r="H45" s="71">
        <v>0</v>
      </c>
      <c r="I45" s="69">
        <v>0</v>
      </c>
      <c r="J45" s="70">
        <v>0</v>
      </c>
      <c r="K45" s="69">
        <v>0</v>
      </c>
      <c r="L45" s="71">
        <v>0</v>
      </c>
      <c r="M45" s="69">
        <v>0</v>
      </c>
      <c r="N45" s="70">
        <v>0</v>
      </c>
      <c r="O45" s="69">
        <v>0</v>
      </c>
      <c r="P45" s="72">
        <v>0</v>
      </c>
      <c r="Q45" s="73">
        <v>0</v>
      </c>
      <c r="R45" s="68">
        <v>0</v>
      </c>
      <c r="S45" s="73">
        <v>0</v>
      </c>
      <c r="T45" s="80">
        <v>1283</v>
      </c>
      <c r="U45" s="79">
        <v>100</v>
      </c>
    </row>
    <row r="46" spans="1:21" s="24" customFormat="1" ht="15" customHeight="1" x14ac:dyDescent="0.2">
      <c r="A46" s="22" t="s">
        <v>18</v>
      </c>
      <c r="B46" s="64" t="s">
        <v>58</v>
      </c>
      <c r="C46" s="39">
        <v>0</v>
      </c>
      <c r="D46" s="40">
        <v>0</v>
      </c>
      <c r="E46" s="42">
        <v>0</v>
      </c>
      <c r="F46" s="44">
        <v>0</v>
      </c>
      <c r="G46" s="42">
        <v>0</v>
      </c>
      <c r="H46" s="44">
        <v>0</v>
      </c>
      <c r="I46" s="42">
        <v>0</v>
      </c>
      <c r="J46" s="44">
        <v>0</v>
      </c>
      <c r="K46" s="42">
        <v>0</v>
      </c>
      <c r="L46" s="43">
        <v>0</v>
      </c>
      <c r="M46" s="42">
        <v>0</v>
      </c>
      <c r="N46" s="43">
        <v>0</v>
      </c>
      <c r="O46" s="42">
        <v>0</v>
      </c>
      <c r="P46" s="48">
        <v>0</v>
      </c>
      <c r="Q46" s="41">
        <v>0</v>
      </c>
      <c r="R46" s="40">
        <v>0</v>
      </c>
      <c r="S46" s="41">
        <v>0</v>
      </c>
      <c r="T46" s="25">
        <v>3027</v>
      </c>
      <c r="U46" s="46">
        <v>100</v>
      </c>
    </row>
    <row r="47" spans="1:21" s="24" customFormat="1" ht="15" customHeight="1" x14ac:dyDescent="0.2">
      <c r="A47" s="22" t="s">
        <v>18</v>
      </c>
      <c r="B47" s="65" t="s">
        <v>59</v>
      </c>
      <c r="C47" s="66">
        <v>0</v>
      </c>
      <c r="D47" s="68">
        <v>0</v>
      </c>
      <c r="E47" s="69">
        <v>0</v>
      </c>
      <c r="F47" s="71">
        <v>0</v>
      </c>
      <c r="G47" s="69">
        <v>0</v>
      </c>
      <c r="H47" s="71">
        <v>0</v>
      </c>
      <c r="I47" s="69">
        <v>0</v>
      </c>
      <c r="J47" s="71">
        <v>0</v>
      </c>
      <c r="K47" s="69">
        <v>0</v>
      </c>
      <c r="L47" s="71">
        <v>0</v>
      </c>
      <c r="M47" s="69">
        <v>0</v>
      </c>
      <c r="N47" s="70">
        <v>0</v>
      </c>
      <c r="O47" s="69">
        <v>0</v>
      </c>
      <c r="P47" s="72">
        <v>0</v>
      </c>
      <c r="Q47" s="73">
        <v>0</v>
      </c>
      <c r="R47" s="76">
        <v>0</v>
      </c>
      <c r="S47" s="73">
        <v>0</v>
      </c>
      <c r="T47" s="80">
        <v>308</v>
      </c>
      <c r="U47" s="79">
        <v>100</v>
      </c>
    </row>
    <row r="48" spans="1:21" s="24" customFormat="1" ht="15" customHeight="1" x14ac:dyDescent="0.2">
      <c r="A48" s="22" t="s">
        <v>18</v>
      </c>
      <c r="B48" s="64" t="s">
        <v>60</v>
      </c>
      <c r="C48" s="39">
        <v>0</v>
      </c>
      <c r="D48" s="47">
        <v>0</v>
      </c>
      <c r="E48" s="42">
        <v>0</v>
      </c>
      <c r="F48" s="44">
        <v>0</v>
      </c>
      <c r="G48" s="42">
        <v>0</v>
      </c>
      <c r="H48" s="43">
        <v>0</v>
      </c>
      <c r="I48" s="42">
        <v>0</v>
      </c>
      <c r="J48" s="44">
        <v>0</v>
      </c>
      <c r="K48" s="42">
        <v>0</v>
      </c>
      <c r="L48" s="44">
        <v>0</v>
      </c>
      <c r="M48" s="42">
        <v>0</v>
      </c>
      <c r="N48" s="43">
        <v>0</v>
      </c>
      <c r="O48" s="42">
        <v>0</v>
      </c>
      <c r="P48" s="48">
        <v>0</v>
      </c>
      <c r="Q48" s="41">
        <v>0</v>
      </c>
      <c r="R48" s="47">
        <v>0</v>
      </c>
      <c r="S48" s="41">
        <v>0</v>
      </c>
      <c r="T48" s="25">
        <v>1236</v>
      </c>
      <c r="U48" s="46">
        <v>100</v>
      </c>
    </row>
    <row r="49" spans="1:23" s="24" customFormat="1" ht="15" customHeight="1" x14ac:dyDescent="0.2">
      <c r="A49" s="22" t="s">
        <v>18</v>
      </c>
      <c r="B49" s="65" t="s">
        <v>61</v>
      </c>
      <c r="C49" s="66">
        <v>0</v>
      </c>
      <c r="D49" s="68">
        <v>0</v>
      </c>
      <c r="E49" s="69">
        <v>0</v>
      </c>
      <c r="F49" s="70">
        <v>0</v>
      </c>
      <c r="G49" s="69">
        <v>0</v>
      </c>
      <c r="H49" s="70">
        <v>0</v>
      </c>
      <c r="I49" s="69">
        <v>0</v>
      </c>
      <c r="J49" s="70">
        <v>0</v>
      </c>
      <c r="K49" s="69">
        <v>0</v>
      </c>
      <c r="L49" s="71">
        <v>0</v>
      </c>
      <c r="M49" s="69">
        <v>0</v>
      </c>
      <c r="N49" s="71">
        <v>0</v>
      </c>
      <c r="O49" s="69">
        <v>0</v>
      </c>
      <c r="P49" s="72">
        <v>0</v>
      </c>
      <c r="Q49" s="73">
        <v>0</v>
      </c>
      <c r="R49" s="76">
        <v>0</v>
      </c>
      <c r="S49" s="73">
        <v>0</v>
      </c>
      <c r="T49" s="80">
        <v>688</v>
      </c>
      <c r="U49" s="79">
        <v>100</v>
      </c>
    </row>
    <row r="50" spans="1:23" s="24" customFormat="1" ht="15" customHeight="1" x14ac:dyDescent="0.2">
      <c r="A50" s="22" t="s">
        <v>18</v>
      </c>
      <c r="B50" s="64" t="s">
        <v>62</v>
      </c>
      <c r="C50" s="39">
        <v>734</v>
      </c>
      <c r="D50" s="40">
        <v>4</v>
      </c>
      <c r="E50" s="42">
        <v>0.54500000000000004</v>
      </c>
      <c r="F50" s="44">
        <v>1</v>
      </c>
      <c r="G50" s="42">
        <v>0.13624</v>
      </c>
      <c r="H50" s="43">
        <v>9</v>
      </c>
      <c r="I50" s="42">
        <v>1.2262</v>
      </c>
      <c r="J50" s="44">
        <v>264</v>
      </c>
      <c r="K50" s="42">
        <v>35.966999999999999</v>
      </c>
      <c r="L50" s="44">
        <v>447</v>
      </c>
      <c r="M50" s="42">
        <v>60.899000000000001</v>
      </c>
      <c r="N50" s="43">
        <v>0</v>
      </c>
      <c r="O50" s="42">
        <v>0</v>
      </c>
      <c r="P50" s="48">
        <v>9</v>
      </c>
      <c r="Q50" s="41">
        <v>1.2261599999999999</v>
      </c>
      <c r="R50" s="40">
        <v>4</v>
      </c>
      <c r="S50" s="41">
        <v>0.54496</v>
      </c>
      <c r="T50" s="25">
        <v>1818</v>
      </c>
      <c r="U50" s="46">
        <v>100</v>
      </c>
    </row>
    <row r="51" spans="1:23" s="24" customFormat="1" ht="15" customHeight="1" x14ac:dyDescent="0.2">
      <c r="A51" s="22" t="s">
        <v>18</v>
      </c>
      <c r="B51" s="65" t="s">
        <v>63</v>
      </c>
      <c r="C51" s="63">
        <v>2353</v>
      </c>
      <c r="D51" s="68">
        <v>8</v>
      </c>
      <c r="E51" s="69">
        <v>0.34</v>
      </c>
      <c r="F51" s="71">
        <v>9</v>
      </c>
      <c r="G51" s="69">
        <v>0.38249</v>
      </c>
      <c r="H51" s="70">
        <v>788</v>
      </c>
      <c r="I51" s="69">
        <v>33.489199999999997</v>
      </c>
      <c r="J51" s="70">
        <v>605</v>
      </c>
      <c r="K51" s="69">
        <v>25.712</v>
      </c>
      <c r="L51" s="70">
        <v>855</v>
      </c>
      <c r="M51" s="69">
        <v>36.337000000000003</v>
      </c>
      <c r="N51" s="71">
        <v>2</v>
      </c>
      <c r="O51" s="69">
        <v>8.5000000000000006E-2</v>
      </c>
      <c r="P51" s="72">
        <v>86</v>
      </c>
      <c r="Q51" s="73">
        <v>3.6549100000000001</v>
      </c>
      <c r="R51" s="68">
        <v>112</v>
      </c>
      <c r="S51" s="73">
        <v>4.7598799999999999</v>
      </c>
      <c r="T51" s="80">
        <v>8616</v>
      </c>
      <c r="U51" s="79">
        <v>100</v>
      </c>
    </row>
    <row r="52" spans="1:23" s="24" customFormat="1" ht="15" customHeight="1" x14ac:dyDescent="0.2">
      <c r="A52" s="22" t="s">
        <v>18</v>
      </c>
      <c r="B52" s="64" t="s">
        <v>64</v>
      </c>
      <c r="C52" s="39">
        <v>0</v>
      </c>
      <c r="D52" s="47">
        <v>0</v>
      </c>
      <c r="E52" s="42">
        <v>0</v>
      </c>
      <c r="F52" s="44">
        <v>0</v>
      </c>
      <c r="G52" s="42">
        <v>0</v>
      </c>
      <c r="H52" s="43">
        <v>0</v>
      </c>
      <c r="I52" s="42">
        <v>0</v>
      </c>
      <c r="J52" s="43">
        <v>0</v>
      </c>
      <c r="K52" s="42">
        <v>0</v>
      </c>
      <c r="L52" s="44">
        <v>0</v>
      </c>
      <c r="M52" s="42">
        <v>0</v>
      </c>
      <c r="N52" s="43">
        <v>0</v>
      </c>
      <c r="O52" s="42">
        <v>0</v>
      </c>
      <c r="P52" s="45">
        <v>0</v>
      </c>
      <c r="Q52" s="41">
        <v>0</v>
      </c>
      <c r="R52" s="40">
        <v>0</v>
      </c>
      <c r="S52" s="41">
        <v>0</v>
      </c>
      <c r="T52" s="25">
        <v>1009</v>
      </c>
      <c r="U52" s="46">
        <v>100</v>
      </c>
    </row>
    <row r="53" spans="1:23" s="24" customFormat="1" ht="15" customHeight="1" x14ac:dyDescent="0.2">
      <c r="A53" s="22" t="s">
        <v>18</v>
      </c>
      <c r="B53" s="65" t="s">
        <v>65</v>
      </c>
      <c r="C53" s="66">
        <v>0</v>
      </c>
      <c r="D53" s="76">
        <v>0</v>
      </c>
      <c r="E53" s="69">
        <v>0</v>
      </c>
      <c r="F53" s="70">
        <v>0</v>
      </c>
      <c r="G53" s="69">
        <v>0</v>
      </c>
      <c r="H53" s="71">
        <v>0</v>
      </c>
      <c r="I53" s="69">
        <v>0</v>
      </c>
      <c r="J53" s="70">
        <v>0</v>
      </c>
      <c r="K53" s="69">
        <v>0</v>
      </c>
      <c r="L53" s="71">
        <v>0</v>
      </c>
      <c r="M53" s="69">
        <v>0</v>
      </c>
      <c r="N53" s="71">
        <v>0</v>
      </c>
      <c r="O53" s="69">
        <v>0</v>
      </c>
      <c r="P53" s="72">
        <v>0</v>
      </c>
      <c r="Q53" s="73">
        <v>0</v>
      </c>
      <c r="R53" s="76">
        <v>0</v>
      </c>
      <c r="S53" s="73">
        <v>0</v>
      </c>
      <c r="T53" s="80">
        <v>306</v>
      </c>
      <c r="U53" s="79">
        <v>100</v>
      </c>
    </row>
    <row r="54" spans="1:23" s="24" customFormat="1" ht="15" customHeight="1" x14ac:dyDescent="0.2">
      <c r="A54" s="22" t="s">
        <v>18</v>
      </c>
      <c r="B54" s="64" t="s">
        <v>66</v>
      </c>
      <c r="C54" s="39">
        <v>0</v>
      </c>
      <c r="D54" s="47">
        <v>0</v>
      </c>
      <c r="E54" s="42">
        <v>0</v>
      </c>
      <c r="F54" s="44">
        <v>0</v>
      </c>
      <c r="G54" s="77">
        <v>0</v>
      </c>
      <c r="H54" s="43">
        <v>0</v>
      </c>
      <c r="I54" s="77">
        <v>0</v>
      </c>
      <c r="J54" s="44">
        <v>0</v>
      </c>
      <c r="K54" s="42">
        <v>0</v>
      </c>
      <c r="L54" s="44">
        <v>0</v>
      </c>
      <c r="M54" s="42">
        <v>0</v>
      </c>
      <c r="N54" s="44">
        <v>0</v>
      </c>
      <c r="O54" s="42">
        <v>0</v>
      </c>
      <c r="P54" s="48">
        <v>0</v>
      </c>
      <c r="Q54" s="41">
        <v>0</v>
      </c>
      <c r="R54" s="40">
        <v>0</v>
      </c>
      <c r="S54" s="41">
        <v>0</v>
      </c>
      <c r="T54" s="25">
        <v>1971</v>
      </c>
      <c r="U54" s="46">
        <v>100</v>
      </c>
    </row>
    <row r="55" spans="1:23" s="24" customFormat="1" ht="15" customHeight="1" x14ac:dyDescent="0.2">
      <c r="A55" s="22" t="s">
        <v>18</v>
      </c>
      <c r="B55" s="65" t="s">
        <v>67</v>
      </c>
      <c r="C55" s="63">
        <v>0</v>
      </c>
      <c r="D55" s="68">
        <v>0</v>
      </c>
      <c r="E55" s="69">
        <v>0</v>
      </c>
      <c r="F55" s="70">
        <v>0</v>
      </c>
      <c r="G55" s="69">
        <v>0</v>
      </c>
      <c r="H55" s="71">
        <v>0</v>
      </c>
      <c r="I55" s="69">
        <v>0</v>
      </c>
      <c r="J55" s="71">
        <v>0</v>
      </c>
      <c r="K55" s="69">
        <v>0</v>
      </c>
      <c r="L55" s="70">
        <v>0</v>
      </c>
      <c r="M55" s="69">
        <v>0</v>
      </c>
      <c r="N55" s="70">
        <v>0</v>
      </c>
      <c r="O55" s="69">
        <v>0</v>
      </c>
      <c r="P55" s="75">
        <v>0</v>
      </c>
      <c r="Q55" s="73">
        <v>0</v>
      </c>
      <c r="R55" s="68">
        <v>0</v>
      </c>
      <c r="S55" s="73">
        <v>0</v>
      </c>
      <c r="T55" s="80">
        <v>2305</v>
      </c>
      <c r="U55" s="79">
        <v>100</v>
      </c>
    </row>
    <row r="56" spans="1:23" s="24" customFormat="1" ht="15" customHeight="1" x14ac:dyDescent="0.2">
      <c r="A56" s="22" t="s">
        <v>18</v>
      </c>
      <c r="B56" s="64" t="s">
        <v>68</v>
      </c>
      <c r="C56" s="39">
        <v>0</v>
      </c>
      <c r="D56" s="40">
        <v>0</v>
      </c>
      <c r="E56" s="42">
        <v>0</v>
      </c>
      <c r="F56" s="44">
        <v>0</v>
      </c>
      <c r="G56" s="42">
        <v>0</v>
      </c>
      <c r="H56" s="44">
        <v>0</v>
      </c>
      <c r="I56" s="42">
        <v>0</v>
      </c>
      <c r="J56" s="43">
        <v>0</v>
      </c>
      <c r="K56" s="42">
        <v>0</v>
      </c>
      <c r="L56" s="44">
        <v>0</v>
      </c>
      <c r="M56" s="42">
        <v>0</v>
      </c>
      <c r="N56" s="43">
        <v>0</v>
      </c>
      <c r="O56" s="42">
        <v>0</v>
      </c>
      <c r="P56" s="45">
        <v>0</v>
      </c>
      <c r="Q56" s="41">
        <v>0</v>
      </c>
      <c r="R56" s="47">
        <v>0</v>
      </c>
      <c r="S56" s="41">
        <v>0</v>
      </c>
      <c r="T56" s="25">
        <v>720</v>
      </c>
      <c r="U56" s="46">
        <v>100</v>
      </c>
    </row>
    <row r="57" spans="1:23" s="24" customFormat="1" ht="15" customHeight="1" x14ac:dyDescent="0.2">
      <c r="A57" s="22" t="s">
        <v>18</v>
      </c>
      <c r="B57" s="65" t="s">
        <v>69</v>
      </c>
      <c r="C57" s="63">
        <v>0</v>
      </c>
      <c r="D57" s="68">
        <v>0</v>
      </c>
      <c r="E57" s="69">
        <v>0</v>
      </c>
      <c r="F57" s="71">
        <v>0</v>
      </c>
      <c r="G57" s="69">
        <v>0</v>
      </c>
      <c r="H57" s="70">
        <v>0</v>
      </c>
      <c r="I57" s="69">
        <v>0</v>
      </c>
      <c r="J57" s="70">
        <v>0</v>
      </c>
      <c r="K57" s="69">
        <v>0</v>
      </c>
      <c r="L57" s="70">
        <v>0</v>
      </c>
      <c r="M57" s="69">
        <v>0</v>
      </c>
      <c r="N57" s="70">
        <v>0</v>
      </c>
      <c r="O57" s="69">
        <v>0</v>
      </c>
      <c r="P57" s="75">
        <v>0</v>
      </c>
      <c r="Q57" s="73">
        <v>0</v>
      </c>
      <c r="R57" s="76">
        <v>0</v>
      </c>
      <c r="S57" s="73">
        <v>0</v>
      </c>
      <c r="T57" s="80">
        <v>2232</v>
      </c>
      <c r="U57" s="79">
        <v>100</v>
      </c>
    </row>
    <row r="58" spans="1:23" s="24" customFormat="1" ht="15" customHeight="1" thickBot="1" x14ac:dyDescent="0.25">
      <c r="A58" s="22" t="s">
        <v>18</v>
      </c>
      <c r="B58" s="67" t="s">
        <v>70</v>
      </c>
      <c r="C58" s="50">
        <v>0</v>
      </c>
      <c r="D58" s="53">
        <v>0</v>
      </c>
      <c r="E58" s="54">
        <v>0</v>
      </c>
      <c r="F58" s="55">
        <v>0</v>
      </c>
      <c r="G58" s="54">
        <v>0</v>
      </c>
      <c r="H58" s="56">
        <v>0</v>
      </c>
      <c r="I58" s="54">
        <v>0</v>
      </c>
      <c r="J58" s="55">
        <v>0</v>
      </c>
      <c r="K58" s="54">
        <v>0</v>
      </c>
      <c r="L58" s="55">
        <v>0</v>
      </c>
      <c r="M58" s="54">
        <v>0</v>
      </c>
      <c r="N58" s="55">
        <v>0</v>
      </c>
      <c r="O58" s="54">
        <v>0</v>
      </c>
      <c r="P58" s="78">
        <v>0</v>
      </c>
      <c r="Q58" s="52">
        <v>0</v>
      </c>
      <c r="R58" s="51">
        <v>0</v>
      </c>
      <c r="S58" s="52">
        <v>0</v>
      </c>
      <c r="T58" s="27">
        <v>365</v>
      </c>
      <c r="U58" s="57">
        <v>100</v>
      </c>
    </row>
    <row r="59" spans="1:23" s="24" customFormat="1" ht="15" customHeight="1" x14ac:dyDescent="0.2">
      <c r="A59" s="22"/>
      <c r="B59" s="29"/>
      <c r="C59" s="30"/>
      <c r="D59" s="30"/>
      <c r="E59" s="30"/>
      <c r="F59" s="30"/>
      <c r="G59" s="30"/>
      <c r="H59" s="30"/>
      <c r="I59" s="30"/>
      <c r="J59" s="30"/>
      <c r="K59" s="30"/>
      <c r="L59" s="30"/>
      <c r="M59" s="30"/>
      <c r="N59" s="30"/>
      <c r="O59" s="30"/>
      <c r="P59" s="30"/>
      <c r="Q59" s="30"/>
      <c r="R59" s="31"/>
      <c r="S59" s="23"/>
      <c r="T59" s="30"/>
      <c r="U59" s="30"/>
    </row>
    <row r="60" spans="1:23" s="24" customFormat="1" ht="15" customHeight="1" x14ac:dyDescent="0.2">
      <c r="A60" s="22"/>
      <c r="B60" s="32" t="str">
        <f>CONCATENATE("NOTE: Table reads (for US): Of all ",C63, " public school female students without disabilities who received ", LOWER(A7), ", ",D63," (",TEXT(E7,"0.0"),"%) were American Indian or Alaska Native.")</f>
        <v>NOTE: Table reads (for US): Of all 15,908 public school female students without disabilities who received corporal punishment, 230 (1.4%) were American Indian or Alaska Native.</v>
      </c>
      <c r="C60" s="30"/>
      <c r="D60" s="30"/>
      <c r="E60" s="30"/>
      <c r="F60" s="30"/>
      <c r="G60" s="30"/>
      <c r="H60" s="30"/>
      <c r="I60" s="30"/>
      <c r="J60" s="30"/>
      <c r="K60" s="30"/>
      <c r="L60" s="30"/>
      <c r="M60" s="30"/>
      <c r="N60" s="30"/>
      <c r="O60" s="30"/>
      <c r="P60" s="30"/>
      <c r="Q60" s="30"/>
      <c r="R60" s="31"/>
      <c r="S60" s="31"/>
      <c r="T60" s="30"/>
      <c r="U60" s="30"/>
    </row>
    <row r="61" spans="1:23" s="24" customFormat="1" ht="15" customHeight="1" x14ac:dyDescent="0.2">
      <c r="A61" s="22"/>
      <c r="B61" s="105" t="s">
        <v>74</v>
      </c>
      <c r="C61" s="105"/>
      <c r="D61" s="105"/>
      <c r="E61" s="105"/>
      <c r="F61" s="105"/>
      <c r="G61" s="105"/>
      <c r="H61" s="105"/>
      <c r="I61" s="105"/>
      <c r="J61" s="105"/>
      <c r="K61" s="105"/>
      <c r="L61" s="105"/>
      <c r="M61" s="105"/>
      <c r="N61" s="105"/>
      <c r="O61" s="105"/>
      <c r="P61" s="105"/>
      <c r="Q61" s="105"/>
      <c r="R61" s="105"/>
      <c r="S61" s="105"/>
      <c r="T61" s="105"/>
      <c r="U61" s="105"/>
      <c r="V61" s="105"/>
      <c r="W61" s="105"/>
    </row>
    <row r="62" spans="1:23" s="24" customFormat="1" ht="15" customHeight="1" x14ac:dyDescent="0.2">
      <c r="A62" s="38"/>
      <c r="B62" s="105" t="s">
        <v>75</v>
      </c>
      <c r="C62" s="105"/>
      <c r="D62" s="105"/>
      <c r="E62" s="105"/>
      <c r="F62" s="105"/>
      <c r="G62" s="105"/>
      <c r="H62" s="105"/>
      <c r="I62" s="105"/>
      <c r="J62" s="105"/>
      <c r="K62" s="105"/>
      <c r="L62" s="105"/>
      <c r="M62" s="105"/>
      <c r="N62" s="105"/>
      <c r="O62" s="105"/>
      <c r="P62" s="105"/>
      <c r="Q62" s="105"/>
      <c r="R62" s="105"/>
      <c r="S62" s="105"/>
      <c r="T62" s="105"/>
      <c r="U62" s="105"/>
      <c r="V62" s="105"/>
      <c r="W62" s="105"/>
    </row>
    <row r="63" spans="1:23" ht="15" customHeight="1" x14ac:dyDescent="0.2">
      <c r="B63" s="58"/>
      <c r="C63" s="59" t="str">
        <f>IF(ISTEXT(C7),LEFT(C7,3),TEXT(C7,"#,##0"))</f>
        <v>15,908</v>
      </c>
      <c r="D63" s="59" t="str">
        <f>IF(ISTEXT(D7),LEFT(D7,3),TEXT(D7,"#,##0"))</f>
        <v>230</v>
      </c>
      <c r="E63" s="5"/>
      <c r="F63" s="5"/>
      <c r="G63" s="5"/>
      <c r="H63" s="5"/>
      <c r="I63" s="5"/>
      <c r="J63" s="5"/>
      <c r="K63" s="5"/>
      <c r="L63" s="5"/>
      <c r="M63" s="5"/>
      <c r="N63" s="5"/>
      <c r="O63" s="5"/>
      <c r="P63" s="5"/>
      <c r="Q63" s="5"/>
      <c r="R63" s="60"/>
      <c r="S63" s="61"/>
      <c r="T63" s="5"/>
      <c r="U63" s="5"/>
      <c r="V63" s="61"/>
      <c r="W63" s="37"/>
    </row>
    <row r="64" spans="1:23" s="37" customFormat="1" ht="15" customHeight="1" x14ac:dyDescent="0.2">
      <c r="B64" s="6"/>
      <c r="C64" s="6"/>
      <c r="D64" s="6"/>
      <c r="E64" s="6"/>
      <c r="F64" s="6"/>
      <c r="G64" s="6"/>
      <c r="H64" s="6"/>
      <c r="I64" s="6"/>
      <c r="J64" s="6"/>
      <c r="K64" s="6"/>
      <c r="L64" s="6"/>
      <c r="M64" s="6"/>
      <c r="N64" s="6"/>
      <c r="O64" s="6"/>
      <c r="P64" s="6"/>
      <c r="Q64" s="6"/>
      <c r="R64" s="5"/>
      <c r="T64" s="6"/>
      <c r="U64" s="6"/>
      <c r="V64" s="38"/>
      <c r="W64" s="38"/>
    </row>
  </sheetData>
  <mergeCells count="16">
    <mergeCell ref="B62:W62"/>
    <mergeCell ref="B2:W2"/>
    <mergeCell ref="B4:B5"/>
    <mergeCell ref="C4:C5"/>
    <mergeCell ref="D4:Q4"/>
    <mergeCell ref="R4:S5"/>
    <mergeCell ref="T4:T5"/>
    <mergeCell ref="U4:U5"/>
    <mergeCell ref="D5:E5"/>
    <mergeCell ref="F5:G5"/>
    <mergeCell ref="H5:I5"/>
    <mergeCell ref="J5:K5"/>
    <mergeCell ref="L5:M5"/>
    <mergeCell ref="N5:O5"/>
    <mergeCell ref="P5:Q5"/>
    <mergeCell ref="B61:W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Total</vt:lpstr>
      <vt:lpstr>Male</vt:lpstr>
      <vt:lpstr>Female</vt:lpstr>
      <vt:lpstr>Total w dis</vt:lpstr>
      <vt:lpstr>Male w dis</vt:lpstr>
      <vt:lpstr>Female w dis </vt:lpstr>
      <vt:lpstr>Total wo dis</vt:lpstr>
      <vt:lpstr>Male no dis</vt:lpstr>
      <vt:lpstr>Female no dis</vt:lpstr>
      <vt:lpstr>Female!SCH_361_Total</vt:lpstr>
      <vt:lpstr>Male!SCH_361_Total</vt:lpstr>
      <vt:lpstr>'Total wo dis'!SCH_361_Total</vt:lpstr>
      <vt:lpstr>SCH_361_Total</vt:lpstr>
    </vt:vector>
  </TitlesOfParts>
  <Manager/>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Bandeira de Mello</dc:creator>
  <cp:keywords/>
  <dc:description/>
  <cp:lastModifiedBy>Hector Tello</cp:lastModifiedBy>
  <cp:revision/>
  <dcterms:created xsi:type="dcterms:W3CDTF">2014-09-05T20:10:01Z</dcterms:created>
  <dcterms:modified xsi:type="dcterms:W3CDTF">2020-04-25T01:22:18Z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92b32211-ba12-4409-9743-6ff2fc60de94</vt:lpwstr>
  </property>
</Properties>
</file>