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EFC3116F-CF89-48A7-A9D2-638A138C8CAE}" xr6:coauthVersionLast="47" xr6:coauthVersionMax="47" xr10:uidLastSave="{00000000-0000-0000-0000-000000000000}"/>
  <bookViews>
    <workbookView xWindow="3585" yWindow="3585" windowWidth="21600" windowHeight="11265"/>
  </bookViews>
  <sheets>
    <sheet name="PartB" sheetId="1" r:id="rId1"/>
    <sheet name="Sheet2" sheetId="2" r:id="rId2"/>
    <sheet name="Sheet3" sheetId="3" r:id="rId3"/>
  </sheets>
  <definedNames>
    <definedName name="_xlnm.Print_Area" localSheetId="0">PartB!$A$1:$E$24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 s="1"/>
  <c r="F4" i="1"/>
  <c r="D4" i="1"/>
  <c r="F5" i="1"/>
  <c r="D5" i="1" s="1"/>
  <c r="F7" i="1"/>
  <c r="D7" i="1" s="1"/>
  <c r="F8" i="1"/>
  <c r="D8" i="1" s="1"/>
  <c r="F9" i="1"/>
  <c r="D10" i="1"/>
  <c r="F10" i="1"/>
  <c r="D11" i="1" s="1"/>
  <c r="F11" i="1"/>
  <c r="D9" i="1" s="1"/>
  <c r="F6" i="1"/>
  <c r="D6" i="1" s="1"/>
  <c r="F13" i="1"/>
  <c r="B12" i="1"/>
  <c r="F12" i="1" s="1"/>
  <c r="D12" i="1" s="1"/>
  <c r="F15" i="1"/>
  <c r="F16" i="1" s="1"/>
  <c r="B19" i="1" l="1"/>
  <c r="D15" i="1"/>
  <c r="A19" i="1" s="1"/>
  <c r="C19" i="1" s="1"/>
  <c r="D19" i="1" s="1"/>
</calcChain>
</file>

<file path=xl/sharedStrings.xml><?xml version="1.0" encoding="utf-8"?>
<sst xmlns="http://schemas.openxmlformats.org/spreadsheetml/2006/main" count="95" uniqueCount="89">
  <si>
    <t>Performance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</si>
  <si>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</si>
  <si>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</si>
  <si>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</si>
  <si>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</si>
  <si>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</si>
  <si>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</si>
  <si>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</si>
  <si>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</si>
  <si>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</si>
  <si>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</si>
  <si>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</si>
  <si>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</si>
  <si>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</si>
  <si>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</si>
  <si>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</si>
  <si>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</si>
  <si>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</si>
  <si>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</si>
  <si>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</si>
  <si>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</si>
  <si>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</si>
  <si>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</si>
  <si>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</si>
  <si>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</si>
  <si>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</si>
  <si>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</si>
  <si>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</si>
  <si>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</si>
  <si>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</si>
  <si>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</si>
  <si>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</si>
  <si>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</si>
  <si>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</si>
  <si>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</si>
  <si>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</si>
  <si>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</si>
  <si>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</si>
  <si>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</si>
  <si>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</si>
  <si>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</si>
  <si>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</si>
  <si>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</si>
  <si>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</si>
  <si>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</si>
  <si>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</si>
  <si>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</si>
  <si>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</si>
  <si>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</si>
  <si>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</si>
  <si>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</si>
  <si>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</si>
  <si>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</si>
  <si>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</si>
  <si>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</si>
  <si>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</si>
  <si>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</si>
  <si>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</si>
  <si>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</si>
  <si>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</si>
  <si>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</si>
  <si>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</si>
  <si>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</si>
  <si>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</si>
  <si>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</si>
  <si>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</si>
  <si>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</si>
  <si>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</si>
  <si>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</si>
  <si>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</si>
  <si>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</si>
  <si>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</si>
  <si>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</si>
  <si>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</si>
  <si>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</si>
  <si>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</si>
  <si>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</si>
  <si>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</si>
  <si>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</si>
  <si>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</si>
  <si>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</si>
  <si>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</si>
  <si>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</si>
  <si>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</si>
  <si>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1. The complete language for each indicator is located on page one of the State's Part C FFY 2011 SPP/APR Response Table.</t>
  </si>
  <si>
    <t>Full Correction of Findings of Noncompliance Identified in FFY 2010</t>
  </si>
  <si>
    <t>N/A</t>
  </si>
  <si>
    <t>N</t>
  </si>
  <si>
    <t>YES 3 OR MORE YRS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</si>
</sst>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441959</xdr:colOff>
      <xdr:row>16</xdr:row>
      <xdr:rowOff>0</xdr:rowOff>
    </xdr:from>
    <xdr:ext cx="923830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8AF1D6D-2E1A-D988-73C5-619452E13319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2496D4D-F71F-124A-2952-633E6D788249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ECFA4E0-C04C-1E84-40B2-D1EBA107C52C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836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58D4F16-D7D2-C01F-855E-B84D4D06298F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38837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710315BD-4AD4-AF7E-6919-0240B2831DBD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63" zoomScaleNormal="63" zoomScaleSheetLayoutView="19" workbookViewId="0">
      <selection activeCell="B13" sqref="B13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17</v>
      </c>
      <c r="B1" s="23" t="s">
        <v>72</v>
      </c>
      <c r="C1" s="23"/>
      <c r="D1" s="24"/>
    </row>
    <row r="2" spans="1:6" ht="135" customHeight="1" thickBot="1" x14ac:dyDescent="0.3">
      <c r="A2" s="20" t="s">
        <v>73</v>
      </c>
      <c r="B2" s="20" t="s">
        <v>0</v>
      </c>
      <c r="C2" s="20" t="s">
        <v>85</v>
      </c>
      <c r="D2" s="20" t="s">
        <v>71</v>
      </c>
    </row>
    <row r="3" spans="1:6" ht="75" customHeight="1" thickBot="1" x14ac:dyDescent="0.3">
      <c r="A3" s="19" t="s">
        <v>74</v>
      </c>
      <c r="B3" s="37">
        <v>1</v>
      </c>
      <c r="C3" s="10" t="s">
        <v>86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75</v>
      </c>
      <c r="B4" s="37">
        <v>1</v>
      </c>
      <c r="C4" s="10" t="s">
        <v>86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79</v>
      </c>
      <c r="B5" s="37">
        <v>1</v>
      </c>
      <c r="C5" s="10" t="s">
        <v>86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82</v>
      </c>
      <c r="B6" s="37">
        <v>1</v>
      </c>
      <c r="C6" s="10" t="s">
        <v>86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81</v>
      </c>
      <c r="B7" s="37">
        <v>1</v>
      </c>
      <c r="C7" s="10" t="s">
        <v>87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76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78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80</v>
      </c>
      <c r="B10" s="37" t="s">
        <v>86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77</v>
      </c>
      <c r="B11" s="37" t="s">
        <v>86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6</v>
      </c>
      <c r="B12" s="38">
        <f>SUM(F13:F14)</f>
        <v>2</v>
      </c>
      <c r="C12" s="11"/>
      <c r="D12" s="9">
        <f>F12</f>
        <v>0</v>
      </c>
      <c r="F12" s="9">
        <f>IF(B12=4,2,IF(B12&lt;3,0,1))</f>
        <v>0</v>
      </c>
    </row>
    <row r="13" spans="1:6" ht="75" customHeight="1" thickBot="1" x14ac:dyDescent="0.3">
      <c r="A13" s="6" t="s">
        <v>83</v>
      </c>
      <c r="B13" s="36" t="s">
        <v>88</v>
      </c>
      <c r="C13" s="11"/>
      <c r="D13" s="12"/>
      <c r="F13" s="12">
        <f>IF(B13="NONE",2, IF(B13="YES 1 OR 2 YRS", 1.5,IF(B13="YES 3 OR MORE YRS", 0)))</f>
        <v>0</v>
      </c>
    </row>
    <row r="14" spans="1:6" ht="75" customHeight="1" thickBot="1" x14ac:dyDescent="0.3">
      <c r="A14" s="6" t="s">
        <v>7</v>
      </c>
      <c r="B14" s="36" t="s">
        <v>5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1</v>
      </c>
      <c r="C15" s="15"/>
      <c r="D15" s="16">
        <f>SUM(D3:D12)</f>
        <v>14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2</v>
      </c>
      <c r="B18" s="21" t="s">
        <v>3</v>
      </c>
      <c r="C18" s="21" t="s">
        <v>4</v>
      </c>
      <c r="D18" s="21" t="s">
        <v>70</v>
      </c>
      <c r="E18" s="4"/>
    </row>
    <row r="19" spans="1:5" ht="117.6" customHeight="1" thickBot="1" x14ac:dyDescent="0.3">
      <c r="A19" s="17">
        <f>D15</f>
        <v>14</v>
      </c>
      <c r="B19" s="17">
        <f>(COUNT(D3:D12)*2)</f>
        <v>16</v>
      </c>
      <c r="C19" s="18">
        <f>A19/B19</f>
        <v>0.875</v>
      </c>
      <c r="D19" s="22" t="str">
        <f>IF(C19&gt;89.49%,"MEETS REQUIREMENTS (green)",IF(C19&gt;74.49%,"NEEDS ASSISTANCE (yellow)","NEEDS INTERVENTION (red)"))</f>
        <v>NEEDS ASSISTANCE (yellow)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84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69</v>
      </c>
    </row>
    <row r="28" spans="1:5" ht="36" x14ac:dyDescent="0.55000000000000004">
      <c r="E28" s="25" t="s">
        <v>8</v>
      </c>
    </row>
    <row r="29" spans="1:5" ht="36" x14ac:dyDescent="0.55000000000000004">
      <c r="E29" s="25" t="s">
        <v>9</v>
      </c>
    </row>
    <row r="30" spans="1:5" ht="36" x14ac:dyDescent="0.55000000000000004">
      <c r="E30" s="25" t="s">
        <v>10</v>
      </c>
    </row>
    <row r="31" spans="1:5" ht="36" x14ac:dyDescent="0.55000000000000004">
      <c r="E31" s="25" t="s">
        <v>11</v>
      </c>
    </row>
    <row r="32" spans="1:5" ht="36" x14ac:dyDescent="0.55000000000000004">
      <c r="E32" s="25" t="s">
        <v>12</v>
      </c>
    </row>
    <row r="33" spans="5:5" ht="36" x14ac:dyDescent="0.55000000000000004">
      <c r="E33" s="25" t="s">
        <v>13</v>
      </c>
    </row>
    <row r="34" spans="5:5" ht="36" x14ac:dyDescent="0.55000000000000004">
      <c r="E34" s="25" t="s">
        <v>14</v>
      </c>
    </row>
    <row r="35" spans="5:5" ht="36" x14ac:dyDescent="0.55000000000000004">
      <c r="E35" s="25" t="s">
        <v>15</v>
      </c>
    </row>
    <row r="36" spans="5:5" ht="36" x14ac:dyDescent="0.55000000000000004">
      <c r="E36" s="25" t="s">
        <v>16</v>
      </c>
    </row>
    <row r="37" spans="5:5" ht="36" x14ac:dyDescent="0.55000000000000004">
      <c r="E37" s="25" t="s">
        <v>17</v>
      </c>
    </row>
    <row r="38" spans="5:5" ht="36" x14ac:dyDescent="0.55000000000000004">
      <c r="E38" s="25" t="s">
        <v>18</v>
      </c>
    </row>
    <row r="39" spans="5:5" ht="36" x14ac:dyDescent="0.55000000000000004">
      <c r="E39" s="25" t="s">
        <v>19</v>
      </c>
    </row>
    <row r="40" spans="5:5" ht="36" x14ac:dyDescent="0.55000000000000004">
      <c r="E40" s="25" t="s">
        <v>20</v>
      </c>
    </row>
    <row r="41" spans="5:5" ht="36" x14ac:dyDescent="0.55000000000000004">
      <c r="E41" s="25" t="s">
        <v>21</v>
      </c>
    </row>
    <row r="42" spans="5:5" ht="36" x14ac:dyDescent="0.55000000000000004">
      <c r="E42" s="25" t="s">
        <v>22</v>
      </c>
    </row>
    <row r="43" spans="5:5" ht="36" x14ac:dyDescent="0.55000000000000004">
      <c r="E43" s="25" t="s">
        <v>23</v>
      </c>
    </row>
    <row r="44" spans="5:5" ht="36" x14ac:dyDescent="0.55000000000000004">
      <c r="E44" s="25" t="s">
        <v>24</v>
      </c>
    </row>
    <row r="45" spans="5:5" ht="36" x14ac:dyDescent="0.55000000000000004">
      <c r="E45" s="25" t="s">
        <v>25</v>
      </c>
    </row>
    <row r="46" spans="5:5" ht="36" x14ac:dyDescent="0.55000000000000004">
      <c r="E46" s="25" t="s">
        <v>26</v>
      </c>
    </row>
    <row r="47" spans="5:5" ht="36" x14ac:dyDescent="0.55000000000000004">
      <c r="E47" s="25" t="s">
        <v>27</v>
      </c>
    </row>
    <row r="48" spans="5:5" ht="36" x14ac:dyDescent="0.55000000000000004">
      <c r="E48" s="25" t="s">
        <v>28</v>
      </c>
    </row>
    <row r="49" spans="5:5" ht="36" x14ac:dyDescent="0.55000000000000004">
      <c r="E49" s="25" t="s">
        <v>29</v>
      </c>
    </row>
    <row r="50" spans="5:5" ht="36" x14ac:dyDescent="0.55000000000000004">
      <c r="E50" s="25" t="s">
        <v>30</v>
      </c>
    </row>
    <row r="51" spans="5:5" ht="36" x14ac:dyDescent="0.55000000000000004">
      <c r="E51" s="25" t="s">
        <v>31</v>
      </c>
    </row>
    <row r="52" spans="5:5" ht="36" x14ac:dyDescent="0.55000000000000004">
      <c r="E52" s="25" t="s">
        <v>32</v>
      </c>
    </row>
    <row r="53" spans="5:5" ht="36" x14ac:dyDescent="0.55000000000000004">
      <c r="E53" s="25" t="s">
        <v>33</v>
      </c>
    </row>
    <row r="54" spans="5:5" ht="36" x14ac:dyDescent="0.55000000000000004">
      <c r="E54" s="25" t="s">
        <v>34</v>
      </c>
    </row>
    <row r="55" spans="5:5" ht="36" x14ac:dyDescent="0.55000000000000004">
      <c r="E55" s="25" t="s">
        <v>35</v>
      </c>
    </row>
    <row r="56" spans="5:5" ht="36" x14ac:dyDescent="0.55000000000000004">
      <c r="E56" s="25" t="s">
        <v>36</v>
      </c>
    </row>
    <row r="57" spans="5:5" ht="36" x14ac:dyDescent="0.55000000000000004">
      <c r="E57" s="25" t="s">
        <v>37</v>
      </c>
    </row>
    <row r="58" spans="5:5" ht="36" x14ac:dyDescent="0.55000000000000004">
      <c r="E58" s="25" t="s">
        <v>38</v>
      </c>
    </row>
    <row r="59" spans="5:5" ht="36" x14ac:dyDescent="0.55000000000000004">
      <c r="E59" s="25" t="s">
        <v>39</v>
      </c>
    </row>
    <row r="60" spans="5:5" ht="36" x14ac:dyDescent="0.55000000000000004">
      <c r="E60" s="25" t="s">
        <v>40</v>
      </c>
    </row>
    <row r="61" spans="5:5" ht="36" x14ac:dyDescent="0.55000000000000004">
      <c r="E61" s="25" t="s">
        <v>41</v>
      </c>
    </row>
    <row r="62" spans="5:5" ht="36" x14ac:dyDescent="0.55000000000000004">
      <c r="E62" s="25" t="s">
        <v>42</v>
      </c>
    </row>
    <row r="63" spans="5:5" ht="36" x14ac:dyDescent="0.55000000000000004">
      <c r="E63" s="25" t="s">
        <v>43</v>
      </c>
    </row>
    <row r="64" spans="5:5" ht="36" x14ac:dyDescent="0.55000000000000004">
      <c r="E64" s="25" t="s">
        <v>44</v>
      </c>
    </row>
    <row r="65" spans="5:5" ht="36" x14ac:dyDescent="0.55000000000000004">
      <c r="E65" s="25" t="s">
        <v>45</v>
      </c>
    </row>
    <row r="66" spans="5:5" ht="36" x14ac:dyDescent="0.55000000000000004">
      <c r="E66" s="25" t="s">
        <v>46</v>
      </c>
    </row>
    <row r="67" spans="5:5" ht="36" x14ac:dyDescent="0.55000000000000004">
      <c r="E67" s="25" t="s">
        <v>47</v>
      </c>
    </row>
    <row r="68" spans="5:5" ht="36" x14ac:dyDescent="0.55000000000000004">
      <c r="E68" s="25" t="s">
        <v>48</v>
      </c>
    </row>
    <row r="69" spans="5:5" ht="36" x14ac:dyDescent="0.55000000000000004">
      <c r="E69" s="25" t="s">
        <v>49</v>
      </c>
    </row>
    <row r="70" spans="5:5" ht="36" x14ac:dyDescent="0.55000000000000004">
      <c r="E70" s="25" t="s">
        <v>50</v>
      </c>
    </row>
    <row r="71" spans="5:5" ht="36" x14ac:dyDescent="0.55000000000000004">
      <c r="E71" s="25" t="s">
        <v>51</v>
      </c>
    </row>
    <row r="72" spans="5:5" ht="36" x14ac:dyDescent="0.55000000000000004">
      <c r="E72" s="25" t="s">
        <v>52</v>
      </c>
    </row>
    <row r="73" spans="5:5" ht="36" x14ac:dyDescent="0.55000000000000004">
      <c r="E73" s="25" t="s">
        <v>53</v>
      </c>
    </row>
    <row r="74" spans="5:5" ht="36" x14ac:dyDescent="0.55000000000000004">
      <c r="E74" s="25" t="s">
        <v>54</v>
      </c>
    </row>
    <row r="75" spans="5:5" ht="36" x14ac:dyDescent="0.55000000000000004">
      <c r="E75" s="25" t="s">
        <v>55</v>
      </c>
    </row>
    <row r="76" spans="5:5" ht="36" x14ac:dyDescent="0.55000000000000004">
      <c r="E76" s="25" t="s">
        <v>56</v>
      </c>
    </row>
    <row r="77" spans="5:5" ht="36" x14ac:dyDescent="0.55000000000000004">
      <c r="E77" s="25" t="s">
        <v>57</v>
      </c>
    </row>
    <row r="78" spans="5:5" ht="36" x14ac:dyDescent="0.55000000000000004">
      <c r="E78" s="25" t="s">
        <v>58</v>
      </c>
    </row>
    <row r="79" spans="5:5" ht="36" x14ac:dyDescent="0.55000000000000004">
      <c r="E79" s="25" t="s">
        <v>59</v>
      </c>
    </row>
    <row r="80" spans="5:5" ht="36" x14ac:dyDescent="0.55000000000000004">
      <c r="E80" s="25" t="s">
        <v>60</v>
      </c>
    </row>
    <row r="81" spans="5:5" ht="36" x14ac:dyDescent="0.55000000000000004">
      <c r="E81" s="25" t="s">
        <v>61</v>
      </c>
    </row>
    <row r="82" spans="5:5" ht="36" x14ac:dyDescent="0.55000000000000004">
      <c r="E82" s="25" t="s">
        <v>62</v>
      </c>
    </row>
    <row r="83" spans="5:5" ht="36" x14ac:dyDescent="0.55000000000000004">
      <c r="E83" s="25" t="s">
        <v>63</v>
      </c>
    </row>
    <row r="84" spans="5:5" ht="36" x14ac:dyDescent="0.55000000000000004">
      <c r="E84" s="25" t="s">
        <v>64</v>
      </c>
    </row>
    <row r="85" spans="5:5" ht="36" x14ac:dyDescent="0.55000000000000004">
      <c r="E85" s="25" t="s">
        <v>65</v>
      </c>
    </row>
    <row r="86" spans="5:5" ht="36" x14ac:dyDescent="0.55000000000000004">
      <c r="E86" s="25" t="s">
        <v>66</v>
      </c>
    </row>
    <row r="87" spans="5:5" ht="36" x14ac:dyDescent="0.55000000000000004">
      <c r="E87" s="25" t="s">
        <v>67</v>
      </c>
    </row>
    <row r="88" spans="5:5" ht="36" x14ac:dyDescent="0.55000000000000004">
      <c r="E88" s="25" t="s">
        <v>68</v>
      </c>
    </row>
  </sheetData>
  <sheetProtection password="8689" sheet="1" selectLockedCells="1" selectUn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PartB</vt:lpstr>
      <vt:lpstr>Sheet2</vt:lpstr>
      <vt:lpstr>Sheet3</vt:lpstr>
      <vt:lpstr>PartB!Print_Area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2023-06-06T16:27:38Z</dcterms:modified>
</cp:coreProperties>
</file>