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EB423254-927F-4C36-9EF5-0C43858E0F5B}" xr6:coauthVersionLast="47" xr6:coauthVersionMax="47" xr10:uidLastSave="{00000000-0000-0000-0000-000000000000}"/>
  <bookViews>
    <workbookView xWindow="5340" yWindow="4050" windowWidth="21600" windowHeight="11265"/>
  </bookViews>
  <sheets>
    <sheet name="PartC" sheetId="1" r:id="rId1"/>
    <sheet name="Sheet2" sheetId="2" r:id="rId2"/>
    <sheet name="Sheet3" sheetId="3" r:id="rId3"/>
  </sheets>
  <definedNames>
    <definedName name="_xlnm.Print_Area" localSheetId="0">PartC!$A$1:$E$24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 s="1"/>
  <c r="F4" i="1"/>
  <c r="D4" i="1" s="1"/>
  <c r="F5" i="1"/>
  <c r="D5" i="1" s="1"/>
  <c r="F7" i="1"/>
  <c r="D7" i="1" s="1"/>
  <c r="F8" i="1"/>
  <c r="D8" i="1" s="1"/>
  <c r="F9" i="1"/>
  <c r="D10" i="1" s="1"/>
  <c r="F10" i="1"/>
  <c r="D11" i="1" s="1"/>
  <c r="F11" i="1"/>
  <c r="D9" i="1" s="1"/>
  <c r="F6" i="1"/>
  <c r="D6" i="1" s="1"/>
  <c r="F13" i="1"/>
  <c r="B12" i="1"/>
  <c r="F12" i="1"/>
  <c r="D12" i="1" s="1"/>
  <c r="F15" i="1"/>
  <c r="F16" i="1" s="1"/>
  <c r="D15" i="1" l="1"/>
  <c r="A19" i="1" s="1"/>
  <c r="B19" i="1"/>
  <c r="C19" i="1" l="1"/>
  <c r="D19" i="1" s="1"/>
</calcChain>
</file>

<file path=xl/sharedStrings.xml><?xml version="1.0" encoding="utf-8"?>
<sst xmlns="http://schemas.openxmlformats.org/spreadsheetml/2006/main" count="93" uniqueCount="88">
  <si>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</si>
  <si>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</si>
  <si>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</si>
  <si>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</si>
  <si>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</si>
  <si>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</si>
  <si>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</si>
  <si>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</si>
  <si>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</si>
  <si>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</si>
  <si>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</si>
  <si>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</si>
  <si>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</si>
  <si>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</si>
  <si>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</si>
  <si>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</si>
  <si>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</si>
  <si>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</si>
  <si>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</si>
  <si>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</si>
  <si>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</si>
  <si>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</si>
  <si>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</si>
  <si>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</si>
  <si>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</si>
  <si>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</si>
  <si>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</si>
  <si>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</si>
  <si>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</si>
  <si>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</si>
  <si>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</si>
  <si>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</si>
  <si>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</si>
  <si>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</si>
  <si>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</si>
  <si>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</si>
  <si>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</si>
  <si>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</si>
  <si>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</si>
  <si>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</si>
  <si>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</si>
  <si>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</si>
  <si>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</si>
  <si>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</si>
  <si>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</si>
  <si>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</si>
  <si>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</si>
  <si>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</si>
  <si>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</si>
  <si>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</si>
  <si>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</si>
  <si>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</si>
  <si>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</si>
  <si>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</si>
  <si>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</si>
  <si>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</si>
  <si>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</si>
  <si>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</si>
  <si>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</si>
  <si>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</si>
  <si>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</si>
  <si>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</si>
  <si>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</si>
  <si>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</si>
  <si>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</si>
  <si>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</si>
  <si>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</si>
  <si>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</si>
  <si>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</si>
  <si>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</si>
  <si>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</si>
  <si>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</si>
  <si>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</si>
  <si>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</si>
  <si>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</si>
  <si>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</si>
  <si>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</si>
  <si>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</si>
  <si>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</si>
  <si>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</si>
  <si>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</si>
  <si>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</si>
  <si>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</si>
  <si>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</si>
  <si>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</si>
  <si>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Full Correction of Findings of Noncompliance Identified in FFY 2011</t>
  </si>
  <si>
    <t>1. The complete language for each indicator is located on page one of the State's Part C FFY 2012 SPP/APR Response Table.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</si>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</sst>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441959</xdr:colOff>
      <xdr:row>16</xdr:row>
      <xdr:rowOff>0</xdr:rowOff>
    </xdr:from>
    <xdr:ext cx="923830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46DCA4F-5529-FF6F-15B9-66B81B95FD13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6FC5B97-4779-FB13-D978-696ACF1049B5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434339</xdr:colOff>
      <xdr:row>16</xdr:row>
      <xdr:rowOff>0</xdr:rowOff>
    </xdr:from>
    <xdr:ext cx="943569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76E5EEE-E3F2-4C4E-A395-148ADCD4F273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466724</xdr:colOff>
      <xdr:row>16</xdr:row>
      <xdr:rowOff>0</xdr:rowOff>
    </xdr:from>
    <xdr:ext cx="908364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F5AFE6C-8489-96B3-6BFE-21AD995626CB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38837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6FDD750-23C3-FE43-B27E-DD663ABBFF10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7" zoomScale="63" zoomScaleNormal="63" zoomScaleSheetLayoutView="19" workbookViewId="0">
      <selection activeCell="B14" sqref="B14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31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85</v>
      </c>
      <c r="D2" s="20" t="s">
        <v>72</v>
      </c>
    </row>
    <row r="3" spans="1:6" ht="75" customHeight="1" thickBot="1" x14ac:dyDescent="0.3">
      <c r="A3" s="19" t="s">
        <v>75</v>
      </c>
      <c r="B3" s="37">
        <v>0.99609999999999999</v>
      </c>
      <c r="C3" s="10" t="s">
        <v>1</v>
      </c>
      <c r="D3" s="9">
        <f>IF(F3="ERROR","ERROR",IF(F3="ERROR","ERROR",IF(F3="N/A","N/A",IF(C3="N",F3,IF(C3="N/A",F3,IF(F3=0,0,IF(F3=2,2,IF(B3&gt;89.49%,F3+1,F3))))))))</f>
        <v>2</v>
      </c>
      <c r="F3" s="9">
        <f t="shared" ref="F3:F8" si="0">IF(B3="N/A","N/A",IF(B3="No Data",0,IF(B3="Not Valid and Reliable",0,IF(B3&lt;0,"ERROR", IF(B3&gt;100%,"ERROR",IF(B3&gt;94.49%,2,IF(B3&gt;74.49%,1,0)))))))</f>
        <v>2</v>
      </c>
    </row>
    <row r="4" spans="1:6" ht="75" customHeight="1" thickBot="1" x14ac:dyDescent="0.3">
      <c r="A4" s="19" t="s">
        <v>76</v>
      </c>
      <c r="B4" s="37">
        <v>0.98160000000000003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1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0.99460000000000004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1</v>
      </c>
      <c r="C8" s="11"/>
      <c r="D8" s="9">
        <f>IF(F8="ERROR","ERROR",IF(F8="N/A","N/A",IF(C8="N",F8,IF(C8="N/A",F8,IF(F8=0,0,IF(F8=2,2,IF(B8&gt;89.49%,F8+1,F8)))))))</f>
        <v>2</v>
      </c>
      <c r="F8" s="9">
        <f t="shared" si="0"/>
        <v>2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>
        <f>IF(B10="N/A","N/A",IF(B10="No Data",0,IF(B10="Not Valid and Reliable",0,IF(B10&lt;0,"ERROR", IF(B10&gt;100%,"ERROR",IF(B10&gt;94.49%,2,IF(B10&gt;74.49%,1,0)))))))</f>
        <v>2</v>
      </c>
    </row>
    <row r="10" spans="1:6" ht="75" customHeight="1" thickBot="1" x14ac:dyDescent="0.3">
      <c r="A10" s="35" t="s">
        <v>81</v>
      </c>
      <c r="B10" s="37">
        <v>1</v>
      </c>
      <c r="C10" s="11"/>
      <c r="D10" s="9">
        <f>F9</f>
        <v>2</v>
      </c>
      <c r="F10" s="9">
        <f>IF(B11="N/A","N/A",IF(B11="No Data",0,IF(B11="Not Valid and Reliable",0,IF(B11&lt;0,"ERROR", IF(B11&gt;100%,"ERROR",IF(B11&gt;94.49%,2,IF(B11&gt;74.49%,1,0)))))))</f>
        <v>2</v>
      </c>
    </row>
    <row r="11" spans="1:6" ht="75" customHeight="1" thickBot="1" x14ac:dyDescent="0.3">
      <c r="A11" s="19" t="s">
        <v>78</v>
      </c>
      <c r="B11" s="37">
        <v>1</v>
      </c>
      <c r="C11" s="11"/>
      <c r="D11" s="9">
        <f>F10</f>
        <v>2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4</v>
      </c>
      <c r="C12" s="11"/>
      <c r="D12" s="9">
        <f>F12</f>
        <v>2</v>
      </c>
      <c r="F12" s="9">
        <f>IF(B12=4,2,IF(B12&lt;3,0,1))</f>
        <v>2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6</v>
      </c>
      <c r="C14" s="11"/>
      <c r="D14" s="12"/>
      <c r="F14" s="12">
        <f>IF(B14="NONE",2, IF(B14="YES 2 TO 4 YRS", 1.5,IF(B14="YES 5 OR MORE YRS", 0)))</f>
        <v>2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20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20</v>
      </c>
      <c r="B19" s="17">
        <f>(COUNT(D3:D12)*2)</f>
        <v>20</v>
      </c>
      <c r="C19" s="18">
        <f>A19/B19</f>
        <v>1</v>
      </c>
      <c r="D19" s="22" t="str">
        <f>IF(C19&gt;89.49%,"MEETS REQUIREMENTS (green)",IF(C19&gt;74.49%,"NEEDS ASSISTANCE (yellow)","NEEDS INTERVENTION (red)"))</f>
        <v>MEETS REQUIREMENTS (green)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86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PartC</vt:lpstr>
      <vt:lpstr>Sheet2</vt:lpstr>
      <vt:lpstr>Sheet3</vt:lpstr>
      <vt:lpstr>PartC!Print_Area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2013-06-19T19:51:22Z</cp:lastPrinted>
  <dcterms:created xsi:type="dcterms:W3CDTF">2013-01-30T13:47:39Z</dcterms:created>
  <dcterms:modified xsi:type="dcterms:W3CDTF">2023-06-06T16:22:04Z</dcterms:modified>
</cp:coreProperties>
</file>